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D:\โปรแกรม ปพ-แบบประเมิน\โปรแกรมธุรการชั้นเรียน\"/>
    </mc:Choice>
  </mc:AlternateContent>
  <workbookProtection workbookAlgorithmName="SHA-512" workbookHashValue="/T8l288CAruIm3YUvXfBuFhsJ0v/9cW9a2Hlu1AAdXrdvmIivZGTQhpufC5/tDQ0H0MhDVLrkgq4PNxvemc5YQ==" workbookSaltValue="+iEhv6NFR0oSqaDRfgeK+A==" workbookSpinCount="100000" lockStructure="1"/>
  <bookViews>
    <workbookView xWindow="0" yWindow="0" windowWidth="20490" windowHeight="7800" firstSheet="1" activeTab="3"/>
  </bookViews>
  <sheets>
    <sheet name="List" sheetId="3" state="hidden" r:id="rId1"/>
    <sheet name="ตั้งค่า" sheetId="1" r:id="rId2"/>
    <sheet name="รายชื่อ" sheetId="2" r:id="rId3"/>
    <sheet name="กรอกแบบประเมิน" sheetId="4" r:id="rId4"/>
    <sheet name="การแปรผล" sheetId="11" r:id="rId5"/>
    <sheet name="แบบฟอร์มSDQ(ว่าง)" sheetId="13" r:id="rId6"/>
    <sheet name="01-ปก" sheetId="16" r:id="rId7"/>
    <sheet name="02-ผลการประเมินรายบุคคล" sheetId="14" r:id="rId8"/>
    <sheet name="03-สรุปผลประเมินรายชั้น" sheetId="12" r:id="rId9"/>
    <sheet name="04-สรุปผลทั้งหมด" sheetId="15" r:id="rId10"/>
  </sheets>
  <definedNames>
    <definedName name="_xlnm.Print_Area" localSheetId="6">'01-ปก'!$A$1:$M$36</definedName>
    <definedName name="_xlnm.Print_Area" localSheetId="7">'02-ผลการประเมินรายบุคคล'!$A$1:$M$87</definedName>
    <definedName name="_xlnm.Print_Area" localSheetId="8">'03-สรุปผลประเมินรายชั้น'!$A$1:$O$38</definedName>
    <definedName name="_xlnm.Print_Area" localSheetId="9">'04-สรุปผลทั้งหมด'!$A$1:$O$38</definedName>
    <definedName name="_xlnm.Print_Area" localSheetId="5">'แบบฟอร์มSDQ(ว่าง)'!$A$1:$M$87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6" l="1"/>
  <c r="A21" i="16"/>
  <c r="A33" i="16"/>
  <c r="A31" i="16"/>
  <c r="A29" i="16"/>
  <c r="A15" i="16"/>
  <c r="A13" i="16"/>
  <c r="H85" i="13"/>
  <c r="E2" i="4"/>
  <c r="CA4" i="11" l="1"/>
  <c r="CA28" i="11"/>
  <c r="CA29" i="11"/>
  <c r="CA30" i="11"/>
  <c r="CA31" i="11"/>
  <c r="CA32" i="11"/>
  <c r="CA33" i="11"/>
  <c r="CA34" i="11"/>
  <c r="CA35" i="11"/>
  <c r="CA36" i="11"/>
  <c r="CA37" i="11"/>
  <c r="CA38" i="11"/>
  <c r="CA39" i="11"/>
  <c r="CA40" i="11"/>
  <c r="CA41" i="11"/>
  <c r="CA42" i="11"/>
  <c r="CA43" i="11"/>
  <c r="CA44" i="11"/>
  <c r="CA45" i="11"/>
  <c r="CA46" i="11"/>
  <c r="CA47" i="11"/>
  <c r="CA48" i="11"/>
  <c r="CA49" i="11"/>
  <c r="CA50" i="11"/>
  <c r="CA51" i="11"/>
  <c r="CA52" i="11"/>
  <c r="CA53" i="11"/>
  <c r="CA54" i="11"/>
  <c r="CA55" i="11"/>
  <c r="CA56" i="11"/>
  <c r="CA57" i="11"/>
  <c r="CA58" i="11"/>
  <c r="CA59" i="11"/>
  <c r="CA60" i="11"/>
  <c r="CA61" i="11"/>
  <c r="CA62" i="11"/>
  <c r="CA3" i="11"/>
  <c r="B3" i="11"/>
  <c r="BZ29" i="11"/>
  <c r="BZ30" i="11"/>
  <c r="BZ31" i="11"/>
  <c r="BZ32" i="11"/>
  <c r="BZ33" i="11"/>
  <c r="BZ34" i="11"/>
  <c r="BZ35" i="11"/>
  <c r="BZ36" i="11"/>
  <c r="BZ37" i="11"/>
  <c r="BZ38" i="11"/>
  <c r="BZ39" i="11"/>
  <c r="BZ40" i="11"/>
  <c r="BZ41" i="11"/>
  <c r="BZ42" i="11"/>
  <c r="BZ43" i="11"/>
  <c r="BZ44" i="11"/>
  <c r="BZ45" i="11"/>
  <c r="BZ46" i="11"/>
  <c r="BZ47" i="11"/>
  <c r="BZ48" i="11"/>
  <c r="BZ49" i="11"/>
  <c r="BZ50" i="11"/>
  <c r="BZ51" i="11"/>
  <c r="BZ52" i="11"/>
  <c r="BZ53" i="11"/>
  <c r="BZ54" i="11"/>
  <c r="BZ55" i="11"/>
  <c r="BZ56" i="11"/>
  <c r="BZ57" i="11"/>
  <c r="BZ58" i="11"/>
  <c r="BZ59" i="11"/>
  <c r="BZ60" i="11"/>
  <c r="BZ61" i="11"/>
  <c r="BZ62" i="11"/>
  <c r="A9" i="15"/>
  <c r="J4" i="15"/>
  <c r="G4" i="15"/>
  <c r="A25" i="15" s="1"/>
  <c r="C4" i="15"/>
  <c r="M3" i="15"/>
  <c r="H3" i="15"/>
  <c r="C3" i="15"/>
  <c r="L2" i="15"/>
  <c r="C2" i="15"/>
  <c r="CA5" i="11"/>
  <c r="CA6" i="11"/>
  <c r="CA7" i="11"/>
  <c r="CA8" i="11"/>
  <c r="CA9" i="11"/>
  <c r="CA10" i="11"/>
  <c r="CA11" i="11"/>
  <c r="CA12" i="11"/>
  <c r="CA13" i="11"/>
  <c r="CA14" i="11"/>
  <c r="CA15" i="11"/>
  <c r="CA16" i="11"/>
  <c r="CA17" i="11"/>
  <c r="CA18" i="11"/>
  <c r="CA19" i="11"/>
  <c r="CA20" i="11"/>
  <c r="CA21" i="11"/>
  <c r="CA22" i="11"/>
  <c r="CA23" i="11"/>
  <c r="CA24" i="11"/>
  <c r="CA25" i="11"/>
  <c r="CA26" i="11"/>
  <c r="CA27" i="11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A11" i="15" l="1"/>
  <c r="K2" i="14"/>
  <c r="H87" i="14" l="1"/>
  <c r="H86" i="14"/>
  <c r="H85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B9" i="14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C8" i="14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8" i="13"/>
  <c r="B9" i="13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G4" i="11" l="1"/>
  <c r="BG5" i="11"/>
  <c r="BG6" i="11"/>
  <c r="BG7" i="11"/>
  <c r="BG8" i="11"/>
  <c r="BG9" i="11"/>
  <c r="BG10" i="11"/>
  <c r="BG11" i="11"/>
  <c r="BG12" i="11"/>
  <c r="BG13" i="11"/>
  <c r="BG14" i="11"/>
  <c r="BG15" i="11"/>
  <c r="BG16" i="11"/>
  <c r="BG17" i="11"/>
  <c r="BG18" i="11"/>
  <c r="BG19" i="11"/>
  <c r="BG20" i="11"/>
  <c r="BG21" i="11"/>
  <c r="BG22" i="11"/>
  <c r="BG23" i="11"/>
  <c r="BG24" i="11"/>
  <c r="BG25" i="11"/>
  <c r="BG26" i="11"/>
  <c r="BG27" i="11"/>
  <c r="BG28" i="11"/>
  <c r="BG29" i="11"/>
  <c r="BG30" i="11"/>
  <c r="BG31" i="11"/>
  <c r="BG32" i="11"/>
  <c r="BG33" i="11"/>
  <c r="BG34" i="11"/>
  <c r="BG35" i="11"/>
  <c r="BG36" i="11"/>
  <c r="BG37" i="11"/>
  <c r="BG38" i="11"/>
  <c r="BG39" i="11"/>
  <c r="BG40" i="11"/>
  <c r="BG41" i="11"/>
  <c r="BG42" i="11"/>
  <c r="BG43" i="11"/>
  <c r="BG44" i="11"/>
  <c r="BG45" i="11"/>
  <c r="BG46" i="11"/>
  <c r="BG47" i="11"/>
  <c r="BG48" i="11"/>
  <c r="BG49" i="11"/>
  <c r="BG50" i="11"/>
  <c r="BG51" i="11"/>
  <c r="BG52" i="11"/>
  <c r="BG53" i="11"/>
  <c r="BG54" i="11"/>
  <c r="BG55" i="11"/>
  <c r="BG56" i="11"/>
  <c r="BG57" i="11"/>
  <c r="BG58" i="11"/>
  <c r="BG59" i="11"/>
  <c r="BG60" i="11"/>
  <c r="BG61" i="11"/>
  <c r="BG62" i="11"/>
  <c r="BG3" i="11"/>
  <c r="BF3" i="11"/>
  <c r="BF4" i="11"/>
  <c r="BF5" i="11"/>
  <c r="BF6" i="11"/>
  <c r="BF7" i="11"/>
  <c r="BF8" i="11"/>
  <c r="BF9" i="11"/>
  <c r="BF10" i="11"/>
  <c r="BF11" i="11"/>
  <c r="BF12" i="11"/>
  <c r="BF13" i="11"/>
  <c r="BF14" i="11"/>
  <c r="BF15" i="11"/>
  <c r="BF16" i="11"/>
  <c r="BF17" i="11"/>
  <c r="BF18" i="11"/>
  <c r="BF19" i="11"/>
  <c r="BF20" i="11"/>
  <c r="BF21" i="11"/>
  <c r="BF22" i="11"/>
  <c r="BF23" i="11"/>
  <c r="BF24" i="11"/>
  <c r="BF25" i="11"/>
  <c r="BF26" i="11"/>
  <c r="BF27" i="11"/>
  <c r="BF28" i="11"/>
  <c r="BF29" i="11"/>
  <c r="BF30" i="11"/>
  <c r="BF31" i="11"/>
  <c r="BF32" i="11"/>
  <c r="BF33" i="11"/>
  <c r="BF34" i="11"/>
  <c r="BF35" i="11"/>
  <c r="BF36" i="11"/>
  <c r="BF37" i="11"/>
  <c r="BF38" i="11"/>
  <c r="BF39" i="11"/>
  <c r="BF40" i="11"/>
  <c r="BF41" i="11"/>
  <c r="BF42" i="11"/>
  <c r="BF43" i="11"/>
  <c r="BF44" i="11"/>
  <c r="BF45" i="11"/>
  <c r="BF46" i="11"/>
  <c r="BF47" i="11"/>
  <c r="BF48" i="11"/>
  <c r="BF49" i="11"/>
  <c r="BF50" i="11"/>
  <c r="BF51" i="11"/>
  <c r="BF52" i="11"/>
  <c r="BF53" i="11"/>
  <c r="BF54" i="11"/>
  <c r="BF55" i="11"/>
  <c r="BF56" i="11"/>
  <c r="BF57" i="11"/>
  <c r="BF58" i="11"/>
  <c r="BF59" i="11"/>
  <c r="BF60" i="11"/>
  <c r="BF61" i="11"/>
  <c r="BF62" i="11"/>
  <c r="BE4" i="11"/>
  <c r="BE5" i="11"/>
  <c r="BE6" i="11"/>
  <c r="BE7" i="11"/>
  <c r="BE8" i="11"/>
  <c r="BE9" i="11"/>
  <c r="BE10" i="11"/>
  <c r="BE11" i="11"/>
  <c r="BE12" i="11"/>
  <c r="BE13" i="11"/>
  <c r="BE14" i="11"/>
  <c r="BE15" i="11"/>
  <c r="BE16" i="11"/>
  <c r="BE17" i="11"/>
  <c r="BE18" i="11"/>
  <c r="BE19" i="11"/>
  <c r="BE20" i="11"/>
  <c r="BE21" i="11"/>
  <c r="BE22" i="11"/>
  <c r="BE23" i="11"/>
  <c r="BE24" i="11"/>
  <c r="BE25" i="11"/>
  <c r="BE26" i="11"/>
  <c r="BE27" i="11"/>
  <c r="BE28" i="11"/>
  <c r="BE29" i="11"/>
  <c r="BE30" i="11"/>
  <c r="BE31" i="11"/>
  <c r="BE32" i="11"/>
  <c r="BE33" i="11"/>
  <c r="BE34" i="11"/>
  <c r="BE35" i="11"/>
  <c r="BE36" i="11"/>
  <c r="BE37" i="11"/>
  <c r="BE38" i="11"/>
  <c r="BE39" i="11"/>
  <c r="BE40" i="11"/>
  <c r="BE41" i="11"/>
  <c r="BE42" i="11"/>
  <c r="BE43" i="11"/>
  <c r="BE44" i="11"/>
  <c r="BE45" i="11"/>
  <c r="BE46" i="11"/>
  <c r="BE47" i="11"/>
  <c r="BE48" i="11"/>
  <c r="BE49" i="11"/>
  <c r="BE50" i="11"/>
  <c r="BE51" i="11"/>
  <c r="BE52" i="11"/>
  <c r="BE53" i="11"/>
  <c r="BE54" i="11"/>
  <c r="BE55" i="11"/>
  <c r="BE56" i="11"/>
  <c r="BE57" i="11"/>
  <c r="BE58" i="11"/>
  <c r="BE59" i="11"/>
  <c r="BE60" i="11"/>
  <c r="BE61" i="11"/>
  <c r="BE62" i="11"/>
  <c r="BE3" i="11"/>
  <c r="BD4" i="11"/>
  <c r="BD5" i="11"/>
  <c r="BD6" i="11"/>
  <c r="BD7" i="11"/>
  <c r="BD8" i="11"/>
  <c r="BD9" i="11"/>
  <c r="BD10" i="11"/>
  <c r="BD11" i="11"/>
  <c r="BD12" i="11"/>
  <c r="BD13" i="11"/>
  <c r="BD14" i="11"/>
  <c r="BD15" i="11"/>
  <c r="BD16" i="11"/>
  <c r="BD17" i="11"/>
  <c r="BD18" i="11"/>
  <c r="BD19" i="11"/>
  <c r="BD20" i="11"/>
  <c r="BD21" i="11"/>
  <c r="BD22" i="11"/>
  <c r="BD23" i="11"/>
  <c r="BD24" i="11"/>
  <c r="BD25" i="11"/>
  <c r="BD26" i="11"/>
  <c r="BD27" i="11"/>
  <c r="BD28" i="11"/>
  <c r="BD29" i="11"/>
  <c r="BD30" i="11"/>
  <c r="BD31" i="11"/>
  <c r="BD32" i="11"/>
  <c r="BD33" i="11"/>
  <c r="BD34" i="11"/>
  <c r="BD35" i="11"/>
  <c r="BD36" i="11"/>
  <c r="BD37" i="11"/>
  <c r="BD38" i="11"/>
  <c r="BD39" i="11"/>
  <c r="BD40" i="11"/>
  <c r="BD41" i="11"/>
  <c r="BD42" i="11"/>
  <c r="BD43" i="11"/>
  <c r="BD44" i="11"/>
  <c r="BD45" i="11"/>
  <c r="BD46" i="11"/>
  <c r="BD47" i="11"/>
  <c r="BD48" i="11"/>
  <c r="BD49" i="11"/>
  <c r="BD50" i="11"/>
  <c r="BD51" i="11"/>
  <c r="BD52" i="11"/>
  <c r="BD53" i="11"/>
  <c r="BD54" i="11"/>
  <c r="BD55" i="11"/>
  <c r="BD56" i="11"/>
  <c r="BD57" i="11"/>
  <c r="BD58" i="11"/>
  <c r="BD59" i="11"/>
  <c r="BD60" i="11"/>
  <c r="BD61" i="11"/>
  <c r="BD62" i="11"/>
  <c r="BC4" i="11"/>
  <c r="BC5" i="11"/>
  <c r="BC6" i="11"/>
  <c r="BC7" i="11"/>
  <c r="BC8" i="11"/>
  <c r="BC9" i="11"/>
  <c r="BC10" i="11"/>
  <c r="BC11" i="11"/>
  <c r="BC12" i="11"/>
  <c r="BC13" i="11"/>
  <c r="BC14" i="11"/>
  <c r="BC15" i="11"/>
  <c r="BC16" i="11"/>
  <c r="BC17" i="11"/>
  <c r="BC18" i="11"/>
  <c r="BC19" i="11"/>
  <c r="BC20" i="11"/>
  <c r="BC21" i="11"/>
  <c r="BC22" i="11"/>
  <c r="BC23" i="11"/>
  <c r="BC24" i="11"/>
  <c r="BC25" i="11"/>
  <c r="BC26" i="11"/>
  <c r="BC27" i="11"/>
  <c r="BC28" i="11"/>
  <c r="BC29" i="11"/>
  <c r="BC30" i="11"/>
  <c r="BC31" i="11"/>
  <c r="BC32" i="11"/>
  <c r="BC33" i="11"/>
  <c r="BC34" i="11"/>
  <c r="BC35" i="11"/>
  <c r="BC36" i="11"/>
  <c r="BC37" i="11"/>
  <c r="BC38" i="11"/>
  <c r="BC39" i="11"/>
  <c r="BC40" i="11"/>
  <c r="BC41" i="11"/>
  <c r="BC42" i="11"/>
  <c r="BC43" i="11"/>
  <c r="BC44" i="11"/>
  <c r="BC45" i="11"/>
  <c r="BC46" i="11"/>
  <c r="BC47" i="11"/>
  <c r="BC48" i="11"/>
  <c r="BC49" i="11"/>
  <c r="BC50" i="11"/>
  <c r="BC51" i="11"/>
  <c r="BC52" i="11"/>
  <c r="BC53" i="11"/>
  <c r="BC54" i="11"/>
  <c r="BC55" i="11"/>
  <c r="BC56" i="11"/>
  <c r="BC57" i="11"/>
  <c r="BC58" i="11"/>
  <c r="BC59" i="11"/>
  <c r="BC60" i="11"/>
  <c r="BC61" i="11"/>
  <c r="BC62" i="11"/>
  <c r="BC3" i="11"/>
  <c r="BD3" i="11"/>
  <c r="BB4" i="11"/>
  <c r="BB5" i="11"/>
  <c r="BB6" i="11"/>
  <c r="BB7" i="11"/>
  <c r="BB8" i="11"/>
  <c r="BB9" i="11"/>
  <c r="BB10" i="11"/>
  <c r="BB11" i="11"/>
  <c r="BB12" i="11"/>
  <c r="BB13" i="11"/>
  <c r="BB14" i="11"/>
  <c r="BB15" i="11"/>
  <c r="BB16" i="11"/>
  <c r="BB17" i="11"/>
  <c r="BB18" i="11"/>
  <c r="BB19" i="11"/>
  <c r="BB20" i="11"/>
  <c r="BB21" i="11"/>
  <c r="BB22" i="11"/>
  <c r="BB23" i="11"/>
  <c r="BB24" i="11"/>
  <c r="BB25" i="11"/>
  <c r="BB26" i="11"/>
  <c r="BB27" i="11"/>
  <c r="BB28" i="11"/>
  <c r="BB29" i="11"/>
  <c r="BB30" i="11"/>
  <c r="BB31" i="11"/>
  <c r="BB32" i="11"/>
  <c r="BB33" i="11"/>
  <c r="BB34" i="11"/>
  <c r="BB35" i="11"/>
  <c r="BB36" i="11"/>
  <c r="BB37" i="11"/>
  <c r="BB38" i="11"/>
  <c r="BB39" i="11"/>
  <c r="BB40" i="11"/>
  <c r="BB41" i="11"/>
  <c r="BB42" i="11"/>
  <c r="BB43" i="11"/>
  <c r="BB44" i="11"/>
  <c r="BB45" i="11"/>
  <c r="BB46" i="11"/>
  <c r="BB47" i="11"/>
  <c r="BB48" i="11"/>
  <c r="BB49" i="11"/>
  <c r="BB50" i="11"/>
  <c r="BB51" i="11"/>
  <c r="BB52" i="11"/>
  <c r="BB53" i="11"/>
  <c r="BB54" i="11"/>
  <c r="BB55" i="11"/>
  <c r="BB56" i="11"/>
  <c r="BB57" i="11"/>
  <c r="BB58" i="11"/>
  <c r="BB59" i="11"/>
  <c r="BB60" i="11"/>
  <c r="BB61" i="11"/>
  <c r="BB62" i="11"/>
  <c r="BB3" i="11"/>
  <c r="BA4" i="11"/>
  <c r="BA5" i="11"/>
  <c r="BA6" i="11"/>
  <c r="BA7" i="11"/>
  <c r="BA8" i="11"/>
  <c r="BA9" i="11"/>
  <c r="BA10" i="11"/>
  <c r="BA11" i="11"/>
  <c r="BA12" i="11"/>
  <c r="BA13" i="11"/>
  <c r="BA14" i="11"/>
  <c r="BA15" i="11"/>
  <c r="BA16" i="11"/>
  <c r="BA17" i="11"/>
  <c r="BA18" i="11"/>
  <c r="BA19" i="11"/>
  <c r="BA20" i="11"/>
  <c r="BA21" i="11"/>
  <c r="BA22" i="11"/>
  <c r="BA23" i="11"/>
  <c r="BA24" i="11"/>
  <c r="BA25" i="11"/>
  <c r="BA26" i="11"/>
  <c r="BA27" i="11"/>
  <c r="BA28" i="11"/>
  <c r="BA29" i="11"/>
  <c r="BA30" i="11"/>
  <c r="BA31" i="11"/>
  <c r="BA32" i="11"/>
  <c r="BA33" i="11"/>
  <c r="BA34" i="11"/>
  <c r="BA35" i="11"/>
  <c r="BA36" i="11"/>
  <c r="BA37" i="11"/>
  <c r="BA38" i="11"/>
  <c r="BA39" i="11"/>
  <c r="BA40" i="11"/>
  <c r="BA41" i="11"/>
  <c r="BA42" i="11"/>
  <c r="BA43" i="11"/>
  <c r="BA44" i="11"/>
  <c r="BA45" i="11"/>
  <c r="BA46" i="11"/>
  <c r="BA47" i="11"/>
  <c r="BA48" i="11"/>
  <c r="BA49" i="11"/>
  <c r="BA50" i="11"/>
  <c r="BA51" i="11"/>
  <c r="BA52" i="11"/>
  <c r="BA53" i="11"/>
  <c r="BA54" i="11"/>
  <c r="BA55" i="11"/>
  <c r="BA56" i="11"/>
  <c r="BA57" i="11"/>
  <c r="BA58" i="11"/>
  <c r="BA59" i="11"/>
  <c r="BA60" i="11"/>
  <c r="BA61" i="11"/>
  <c r="BA62" i="11"/>
  <c r="BA3" i="11"/>
  <c r="AZ4" i="11"/>
  <c r="AZ5" i="11"/>
  <c r="AZ6" i="11"/>
  <c r="AZ7" i="11"/>
  <c r="AZ8" i="11"/>
  <c r="AZ9" i="11"/>
  <c r="AZ10" i="11"/>
  <c r="AZ11" i="11"/>
  <c r="AZ12" i="11"/>
  <c r="AZ13" i="11"/>
  <c r="AZ14" i="11"/>
  <c r="AZ15" i="11"/>
  <c r="AZ16" i="11"/>
  <c r="AZ17" i="11"/>
  <c r="AZ18" i="11"/>
  <c r="AZ19" i="11"/>
  <c r="AZ20" i="11"/>
  <c r="AZ21" i="11"/>
  <c r="AZ22" i="11"/>
  <c r="AZ23" i="11"/>
  <c r="AZ24" i="11"/>
  <c r="AZ25" i="11"/>
  <c r="AZ26" i="11"/>
  <c r="AZ27" i="11"/>
  <c r="AZ28" i="11"/>
  <c r="AZ29" i="11"/>
  <c r="AZ30" i="11"/>
  <c r="AZ31" i="11"/>
  <c r="AZ32" i="11"/>
  <c r="AZ33" i="11"/>
  <c r="AZ34" i="11"/>
  <c r="AZ35" i="11"/>
  <c r="AZ36" i="11"/>
  <c r="AZ37" i="11"/>
  <c r="AZ38" i="11"/>
  <c r="AZ39" i="11"/>
  <c r="AZ40" i="11"/>
  <c r="AZ41" i="11"/>
  <c r="AZ42" i="11"/>
  <c r="AZ43" i="11"/>
  <c r="AZ44" i="11"/>
  <c r="AZ45" i="11"/>
  <c r="AZ46" i="11"/>
  <c r="AZ47" i="11"/>
  <c r="AZ48" i="11"/>
  <c r="AZ49" i="11"/>
  <c r="AZ50" i="11"/>
  <c r="AZ51" i="11"/>
  <c r="AZ52" i="11"/>
  <c r="AZ53" i="11"/>
  <c r="AZ54" i="11"/>
  <c r="AZ55" i="11"/>
  <c r="AZ56" i="11"/>
  <c r="AZ57" i="11"/>
  <c r="AZ58" i="11"/>
  <c r="AZ59" i="11"/>
  <c r="AZ60" i="11"/>
  <c r="AZ61" i="11"/>
  <c r="AZ62" i="11"/>
  <c r="AZ3" i="11"/>
  <c r="AY4" i="11"/>
  <c r="AY5" i="11"/>
  <c r="AY6" i="11"/>
  <c r="AY7" i="11"/>
  <c r="AY8" i="11"/>
  <c r="AY9" i="11"/>
  <c r="AY10" i="11"/>
  <c r="AY11" i="11"/>
  <c r="AY12" i="11"/>
  <c r="AY13" i="11"/>
  <c r="AY14" i="11"/>
  <c r="AY15" i="11"/>
  <c r="AY16" i="11"/>
  <c r="AY17" i="11"/>
  <c r="AY18" i="11"/>
  <c r="AY19" i="11"/>
  <c r="AY20" i="11"/>
  <c r="AY21" i="11"/>
  <c r="AY22" i="11"/>
  <c r="AY23" i="11"/>
  <c r="AY24" i="11"/>
  <c r="AY25" i="11"/>
  <c r="AY26" i="11"/>
  <c r="AY27" i="11"/>
  <c r="AY28" i="11"/>
  <c r="AY29" i="11"/>
  <c r="AY30" i="11"/>
  <c r="AY31" i="11"/>
  <c r="AY32" i="11"/>
  <c r="AY33" i="11"/>
  <c r="AY34" i="11"/>
  <c r="AY35" i="11"/>
  <c r="AY36" i="11"/>
  <c r="AY37" i="11"/>
  <c r="AY38" i="11"/>
  <c r="AY39" i="11"/>
  <c r="AY40" i="11"/>
  <c r="AY41" i="11"/>
  <c r="AY42" i="11"/>
  <c r="AY43" i="11"/>
  <c r="AY44" i="11"/>
  <c r="AY45" i="11"/>
  <c r="AY46" i="11"/>
  <c r="AY47" i="11"/>
  <c r="AY48" i="11"/>
  <c r="AY49" i="11"/>
  <c r="AY50" i="11"/>
  <c r="AY51" i="11"/>
  <c r="AY52" i="11"/>
  <c r="AY53" i="11"/>
  <c r="AY54" i="11"/>
  <c r="AY55" i="11"/>
  <c r="AY56" i="11"/>
  <c r="AY57" i="11"/>
  <c r="AY58" i="11"/>
  <c r="AY59" i="11"/>
  <c r="AY60" i="11"/>
  <c r="AY61" i="11"/>
  <c r="AY62" i="11"/>
  <c r="AY3" i="11"/>
  <c r="AX4" i="11"/>
  <c r="AX5" i="11"/>
  <c r="AX6" i="11"/>
  <c r="AX7" i="11"/>
  <c r="AX8" i="11"/>
  <c r="AX9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AX34" i="11"/>
  <c r="AX35" i="11"/>
  <c r="AX36" i="11"/>
  <c r="AX37" i="11"/>
  <c r="AX38" i="11"/>
  <c r="AX39" i="11"/>
  <c r="AX40" i="11"/>
  <c r="AX41" i="11"/>
  <c r="AX42" i="11"/>
  <c r="AX43" i="11"/>
  <c r="AX44" i="11"/>
  <c r="AX45" i="11"/>
  <c r="AX46" i="11"/>
  <c r="AX47" i="11"/>
  <c r="AX48" i="11"/>
  <c r="AX49" i="11"/>
  <c r="AX50" i="11"/>
  <c r="AX51" i="11"/>
  <c r="AX52" i="11"/>
  <c r="AX53" i="11"/>
  <c r="AX54" i="11"/>
  <c r="AX55" i="11"/>
  <c r="AX56" i="11"/>
  <c r="AX57" i="11"/>
  <c r="AX58" i="11"/>
  <c r="AX59" i="11"/>
  <c r="AX60" i="11"/>
  <c r="AX61" i="11"/>
  <c r="AX62" i="11"/>
  <c r="AX3" i="11"/>
  <c r="AW4" i="11"/>
  <c r="AW5" i="11"/>
  <c r="AW6" i="11"/>
  <c r="AW7" i="11"/>
  <c r="AW8" i="11"/>
  <c r="AW9" i="11"/>
  <c r="AW10" i="1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3" i="11"/>
  <c r="AV4" i="11"/>
  <c r="AV5" i="11"/>
  <c r="AV6" i="11"/>
  <c r="AV7" i="11"/>
  <c r="AV8" i="1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36" i="11"/>
  <c r="AV37" i="11"/>
  <c r="AV38" i="11"/>
  <c r="AV39" i="11"/>
  <c r="AV40" i="11"/>
  <c r="AV41" i="11"/>
  <c r="AV42" i="11"/>
  <c r="AV43" i="11"/>
  <c r="AV44" i="11"/>
  <c r="AV45" i="11"/>
  <c r="AV46" i="11"/>
  <c r="AV47" i="11"/>
  <c r="AV48" i="11"/>
  <c r="AV49" i="11"/>
  <c r="AV50" i="11"/>
  <c r="AV51" i="11"/>
  <c r="AV52" i="11"/>
  <c r="AV53" i="11"/>
  <c r="AV54" i="11"/>
  <c r="AV55" i="11"/>
  <c r="AV56" i="11"/>
  <c r="AV57" i="11"/>
  <c r="AV58" i="11"/>
  <c r="AV59" i="11"/>
  <c r="AV60" i="11"/>
  <c r="AV61" i="11"/>
  <c r="AV62" i="11"/>
  <c r="AV3" i="11"/>
  <c r="AU4" i="11"/>
  <c r="AU5" i="11"/>
  <c r="AU6" i="11"/>
  <c r="AU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3" i="11"/>
  <c r="AT4" i="11"/>
  <c r="AT5" i="11"/>
  <c r="AT6" i="11"/>
  <c r="AT7" i="11"/>
  <c r="AT8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29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3" i="11"/>
  <c r="AS4" i="11"/>
  <c r="AS5" i="11"/>
  <c r="AS6" i="11"/>
  <c r="AS7" i="11"/>
  <c r="AS8" i="11"/>
  <c r="AS9" i="11"/>
  <c r="AS10" i="11"/>
  <c r="AS11" i="11"/>
  <c r="AS12" i="11"/>
  <c r="AS13" i="11"/>
  <c r="AS14" i="11"/>
  <c r="AS15" i="11"/>
  <c r="AS16" i="11"/>
  <c r="AS17" i="11"/>
  <c r="AS18" i="11"/>
  <c r="AS19" i="11"/>
  <c r="AS20" i="11"/>
  <c r="AS21" i="11"/>
  <c r="AS22" i="11"/>
  <c r="AS23" i="11"/>
  <c r="AS24" i="11"/>
  <c r="AS25" i="11"/>
  <c r="AS26" i="11"/>
  <c r="AS27" i="11"/>
  <c r="AS28" i="11"/>
  <c r="AS29" i="11"/>
  <c r="AS30" i="11"/>
  <c r="AS31" i="11"/>
  <c r="AS32" i="11"/>
  <c r="AS33" i="11"/>
  <c r="AS34" i="11"/>
  <c r="AS35" i="11"/>
  <c r="AS36" i="11"/>
  <c r="AS37" i="11"/>
  <c r="AS38" i="11"/>
  <c r="AS39" i="11"/>
  <c r="AS40" i="11"/>
  <c r="AS41" i="11"/>
  <c r="AS42" i="11"/>
  <c r="AS43" i="11"/>
  <c r="AS44" i="11"/>
  <c r="AS45" i="11"/>
  <c r="AS46" i="11"/>
  <c r="AS47" i="11"/>
  <c r="AS48" i="11"/>
  <c r="AS49" i="11"/>
  <c r="AS50" i="11"/>
  <c r="AS51" i="11"/>
  <c r="AS52" i="11"/>
  <c r="AS53" i="11"/>
  <c r="AS54" i="11"/>
  <c r="AS55" i="11"/>
  <c r="AS56" i="11"/>
  <c r="AS57" i="11"/>
  <c r="AS58" i="11"/>
  <c r="AS59" i="11"/>
  <c r="AS60" i="11"/>
  <c r="AS61" i="11"/>
  <c r="AS62" i="11"/>
  <c r="AS3" i="11"/>
  <c r="AR4" i="11"/>
  <c r="AR5" i="11"/>
  <c r="AR6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3" i="11"/>
  <c r="AQ4" i="11"/>
  <c r="AQ5" i="11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3" i="11"/>
  <c r="AP4" i="11"/>
  <c r="AP5" i="11"/>
  <c r="AP6" i="11"/>
  <c r="AP7" i="11"/>
  <c r="AP8" i="11"/>
  <c r="AP9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3" i="11"/>
  <c r="AP24" i="11"/>
  <c r="AP25" i="11"/>
  <c r="AP26" i="11"/>
  <c r="AP27" i="11"/>
  <c r="AP28" i="11"/>
  <c r="AP29" i="11"/>
  <c r="AP30" i="11"/>
  <c r="AP31" i="11"/>
  <c r="AP32" i="11"/>
  <c r="AP33" i="11"/>
  <c r="AP34" i="11"/>
  <c r="AP35" i="11"/>
  <c r="AP36" i="11"/>
  <c r="AP37" i="11"/>
  <c r="AP38" i="11"/>
  <c r="AP39" i="11"/>
  <c r="AP40" i="11"/>
  <c r="AP41" i="11"/>
  <c r="AP42" i="11"/>
  <c r="AP43" i="11"/>
  <c r="AP44" i="11"/>
  <c r="AP45" i="11"/>
  <c r="AP46" i="11"/>
  <c r="AP47" i="11"/>
  <c r="AP48" i="11"/>
  <c r="AP49" i="11"/>
  <c r="AP50" i="11"/>
  <c r="AP51" i="11"/>
  <c r="AP52" i="11"/>
  <c r="AP53" i="11"/>
  <c r="AP54" i="11"/>
  <c r="AP55" i="11"/>
  <c r="AP56" i="11"/>
  <c r="AP57" i="11"/>
  <c r="AP58" i="11"/>
  <c r="AP59" i="11"/>
  <c r="AP60" i="11"/>
  <c r="AP61" i="11"/>
  <c r="AP62" i="11"/>
  <c r="AP3" i="11"/>
  <c r="AO4" i="11"/>
  <c r="AO5" i="1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9" i="11"/>
  <c r="AO40" i="11"/>
  <c r="AO41" i="11"/>
  <c r="AO42" i="11"/>
  <c r="AO43" i="11"/>
  <c r="AO44" i="11"/>
  <c r="AO45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3" i="11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N62" i="11"/>
  <c r="AN3" i="11"/>
  <c r="AM4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4" i="11"/>
  <c r="AM45" i="11"/>
  <c r="AM46" i="11"/>
  <c r="AM47" i="11"/>
  <c r="AM48" i="11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61" i="11"/>
  <c r="AM62" i="11"/>
  <c r="AM3" i="11"/>
  <c r="AL4" i="11"/>
  <c r="AL5" i="11"/>
  <c r="AL6" i="11"/>
  <c r="AL7" i="11"/>
  <c r="AL8" i="11"/>
  <c r="AL9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AL32" i="11"/>
  <c r="AL33" i="11"/>
  <c r="AL34" i="11"/>
  <c r="AL35" i="11"/>
  <c r="AL36" i="11"/>
  <c r="AL37" i="11"/>
  <c r="AL38" i="11"/>
  <c r="AL39" i="11"/>
  <c r="AL40" i="11"/>
  <c r="AL41" i="11"/>
  <c r="AL42" i="11"/>
  <c r="AL43" i="11"/>
  <c r="AL44" i="11"/>
  <c r="AL45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3" i="11"/>
  <c r="AK4" i="11"/>
  <c r="AK5" i="11"/>
  <c r="AK6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37" i="11"/>
  <c r="AK38" i="11"/>
  <c r="AK39" i="11"/>
  <c r="AK40" i="11"/>
  <c r="AK41" i="11"/>
  <c r="AK42" i="11"/>
  <c r="AK43" i="11"/>
  <c r="AK44" i="11"/>
  <c r="AK45" i="11"/>
  <c r="AK46" i="11"/>
  <c r="AK47" i="11"/>
  <c r="AK48" i="11"/>
  <c r="AK49" i="11"/>
  <c r="AK50" i="11"/>
  <c r="AK51" i="11"/>
  <c r="AK52" i="11"/>
  <c r="AK53" i="11"/>
  <c r="AK54" i="11"/>
  <c r="AK55" i="11"/>
  <c r="AK56" i="11"/>
  <c r="AK57" i="11"/>
  <c r="AK58" i="11"/>
  <c r="AK59" i="11"/>
  <c r="AK60" i="11"/>
  <c r="AK61" i="11"/>
  <c r="AK62" i="11"/>
  <c r="AK3" i="11"/>
  <c r="AJ4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37" i="11"/>
  <c r="AJ38" i="11"/>
  <c r="AJ39" i="11"/>
  <c r="AJ40" i="11"/>
  <c r="AJ41" i="11"/>
  <c r="AJ42" i="11"/>
  <c r="AJ43" i="11"/>
  <c r="AJ44" i="11"/>
  <c r="AJ45" i="11"/>
  <c r="AJ46" i="11"/>
  <c r="AJ47" i="11"/>
  <c r="AJ48" i="11"/>
  <c r="AJ49" i="11"/>
  <c r="AJ50" i="11"/>
  <c r="AJ51" i="11"/>
  <c r="AJ52" i="11"/>
  <c r="AJ53" i="11"/>
  <c r="AJ54" i="11"/>
  <c r="AJ55" i="11"/>
  <c r="AJ56" i="11"/>
  <c r="AJ57" i="11"/>
  <c r="AJ58" i="11"/>
  <c r="AJ59" i="11"/>
  <c r="AJ60" i="11"/>
  <c r="AJ61" i="11"/>
  <c r="AJ62" i="11"/>
  <c r="AJ3" i="11"/>
  <c r="AI4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28" i="11"/>
  <c r="AI29" i="11"/>
  <c r="AI30" i="11"/>
  <c r="AI31" i="11"/>
  <c r="AI32" i="11"/>
  <c r="AI33" i="11"/>
  <c r="AI34" i="11"/>
  <c r="AI35" i="11"/>
  <c r="AI36" i="11"/>
  <c r="AI37" i="11"/>
  <c r="AI38" i="11"/>
  <c r="AI39" i="11"/>
  <c r="AI40" i="11"/>
  <c r="AI41" i="11"/>
  <c r="AI42" i="11"/>
  <c r="AI43" i="11"/>
  <c r="AI44" i="11"/>
  <c r="AI45" i="11"/>
  <c r="AI46" i="11"/>
  <c r="AI47" i="11"/>
  <c r="AI48" i="11"/>
  <c r="AI49" i="11"/>
  <c r="AI50" i="11"/>
  <c r="AI51" i="11"/>
  <c r="AI52" i="11"/>
  <c r="AI53" i="11"/>
  <c r="AI54" i="11"/>
  <c r="AI55" i="11"/>
  <c r="AI56" i="11"/>
  <c r="AI57" i="11"/>
  <c r="AI58" i="11"/>
  <c r="AI59" i="11"/>
  <c r="AI60" i="11"/>
  <c r="AI61" i="11"/>
  <c r="AI62" i="11"/>
  <c r="AI3" i="11"/>
  <c r="AI2" i="11"/>
  <c r="AD2" i="11"/>
  <c r="AE2" i="11" s="1"/>
  <c r="AF2" i="11" s="1"/>
  <c r="AG2" i="11" s="1"/>
  <c r="AH2" i="11" s="1"/>
  <c r="BH3" i="11" l="1"/>
  <c r="BK3" i="11"/>
  <c r="BJ3" i="11"/>
  <c r="BI3" i="11"/>
  <c r="BL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W3" i="11"/>
  <c r="A3" i="11"/>
  <c r="BM3" i="11" l="1"/>
  <c r="BS3" i="11" s="1"/>
  <c r="BJ61" i="11"/>
  <c r="BL61" i="11"/>
  <c r="BH61" i="11"/>
  <c r="BK61" i="11"/>
  <c r="BM61" i="11"/>
  <c r="BI61" i="11"/>
  <c r="BS61" i="11"/>
  <c r="BJ57" i="11"/>
  <c r="BL57" i="11"/>
  <c r="BH57" i="11"/>
  <c r="BK57" i="11"/>
  <c r="BM57" i="11"/>
  <c r="BI57" i="11"/>
  <c r="BS57" i="11"/>
  <c r="BJ51" i="11"/>
  <c r="BL51" i="11"/>
  <c r="BH51" i="11"/>
  <c r="BK51" i="11"/>
  <c r="BS51" i="11"/>
  <c r="BI51" i="11"/>
  <c r="BM51" i="11"/>
  <c r="BI45" i="11"/>
  <c r="BK45" i="11"/>
  <c r="BJ45" i="11"/>
  <c r="BH45" i="11"/>
  <c r="BL45" i="11"/>
  <c r="BM45" i="11"/>
  <c r="BS45" i="11"/>
  <c r="BI37" i="11"/>
  <c r="BK37" i="11"/>
  <c r="BJ37" i="11"/>
  <c r="BH37" i="11"/>
  <c r="BL37" i="11"/>
  <c r="BM37" i="11"/>
  <c r="BS37" i="11"/>
  <c r="BI17" i="11"/>
  <c r="BK17" i="11"/>
  <c r="BQ17" i="11" s="1"/>
  <c r="BJ17" i="11"/>
  <c r="BP17" i="11" s="1"/>
  <c r="BL17" i="11"/>
  <c r="BT17" i="11" s="1"/>
  <c r="BH17" i="11"/>
  <c r="BJ59" i="11"/>
  <c r="BL59" i="11"/>
  <c r="BH59" i="11"/>
  <c r="BK59" i="11"/>
  <c r="BS59" i="11"/>
  <c r="BI59" i="11"/>
  <c r="BM59" i="11"/>
  <c r="BJ55" i="11"/>
  <c r="BL55" i="11"/>
  <c r="BH55" i="11"/>
  <c r="BK55" i="11"/>
  <c r="BS55" i="11"/>
  <c r="BI55" i="11"/>
  <c r="BM55" i="11"/>
  <c r="BJ53" i="11"/>
  <c r="BL53" i="11"/>
  <c r="BH53" i="11"/>
  <c r="BK53" i="11"/>
  <c r="BM53" i="11"/>
  <c r="BI53" i="11"/>
  <c r="BS53" i="11"/>
  <c r="BJ49" i="11"/>
  <c r="BL49" i="11"/>
  <c r="BH49" i="11"/>
  <c r="BK49" i="11"/>
  <c r="BM49" i="11"/>
  <c r="BI49" i="11"/>
  <c r="BS49" i="11"/>
  <c r="BI47" i="11"/>
  <c r="BJ47" i="11"/>
  <c r="BL47" i="11"/>
  <c r="BH47" i="11"/>
  <c r="BK47" i="11"/>
  <c r="BS47" i="11"/>
  <c r="BM47" i="11"/>
  <c r="BI43" i="11"/>
  <c r="BK43" i="11"/>
  <c r="BJ43" i="11"/>
  <c r="BH43" i="11"/>
  <c r="BL43" i="11"/>
  <c r="BS43" i="11"/>
  <c r="BM43" i="11"/>
  <c r="BI41" i="11"/>
  <c r="BK41" i="11"/>
  <c r="BJ41" i="11"/>
  <c r="BH41" i="11"/>
  <c r="BL41" i="11"/>
  <c r="BM41" i="11"/>
  <c r="BS41" i="11"/>
  <c r="BI39" i="11"/>
  <c r="BK39" i="11"/>
  <c r="BJ39" i="11"/>
  <c r="BH39" i="11"/>
  <c r="BL39" i="11"/>
  <c r="BS39" i="11"/>
  <c r="BM39" i="11"/>
  <c r="BI35" i="11"/>
  <c r="BK35" i="11"/>
  <c r="BJ35" i="11"/>
  <c r="BH35" i="11"/>
  <c r="BL35" i="11"/>
  <c r="BS35" i="11"/>
  <c r="BM35" i="11"/>
  <c r="BI31" i="11"/>
  <c r="BK31" i="11"/>
  <c r="BJ31" i="11"/>
  <c r="BS31" i="11"/>
  <c r="BM31" i="11"/>
  <c r="BL31" i="11"/>
  <c r="BH31" i="11"/>
  <c r="BI29" i="11"/>
  <c r="BK29" i="11"/>
  <c r="BJ29" i="11"/>
  <c r="BS29" i="11"/>
  <c r="BM29" i="11"/>
  <c r="BH29" i="11"/>
  <c r="BL29" i="11"/>
  <c r="BI27" i="11"/>
  <c r="BK27" i="11"/>
  <c r="BQ27" i="11" s="1"/>
  <c r="BJ27" i="11"/>
  <c r="BL27" i="11"/>
  <c r="BH27" i="11"/>
  <c r="BN27" i="11" s="1"/>
  <c r="BI25" i="11"/>
  <c r="BO25" i="11" s="1"/>
  <c r="BK25" i="11"/>
  <c r="BJ25" i="11"/>
  <c r="BP25" i="11" s="1"/>
  <c r="BH25" i="11"/>
  <c r="BN25" i="11" s="1"/>
  <c r="BL25" i="11"/>
  <c r="BR25" i="11" s="1"/>
  <c r="BI23" i="11"/>
  <c r="BK23" i="11"/>
  <c r="BJ23" i="11"/>
  <c r="BP23" i="11" s="1"/>
  <c r="BL23" i="11"/>
  <c r="BR23" i="11" s="1"/>
  <c r="BH23" i="11"/>
  <c r="BI21" i="11"/>
  <c r="BK21" i="11"/>
  <c r="BQ21" i="11" s="1"/>
  <c r="BJ21" i="11"/>
  <c r="BP21" i="11" s="1"/>
  <c r="BH21" i="11"/>
  <c r="BL21" i="11"/>
  <c r="BT21" i="11" s="1"/>
  <c r="BI19" i="11"/>
  <c r="BO19" i="11" s="1"/>
  <c r="BK19" i="11"/>
  <c r="BQ19" i="11" s="1"/>
  <c r="BJ19" i="11"/>
  <c r="BL19" i="11"/>
  <c r="BR19" i="11" s="1"/>
  <c r="BH19" i="11"/>
  <c r="BI15" i="11"/>
  <c r="BO15" i="11" s="1"/>
  <c r="BK15" i="11"/>
  <c r="BJ15" i="11"/>
  <c r="BL15" i="11"/>
  <c r="BR15" i="11" s="1"/>
  <c r="BH15" i="11"/>
  <c r="BN15" i="11" s="1"/>
  <c r="BI13" i="11"/>
  <c r="BO13" i="11" s="1"/>
  <c r="BK13" i="11"/>
  <c r="BQ13" i="11" s="1"/>
  <c r="BJ13" i="11"/>
  <c r="BP13" i="11" s="1"/>
  <c r="BL13" i="11"/>
  <c r="BT13" i="11" s="1"/>
  <c r="BH13" i="11"/>
  <c r="BI11" i="11"/>
  <c r="BK11" i="11"/>
  <c r="BQ11" i="11" s="1"/>
  <c r="BJ11" i="11"/>
  <c r="BP11" i="11" s="1"/>
  <c r="BL11" i="11"/>
  <c r="BT11" i="11" s="1"/>
  <c r="BH11" i="11"/>
  <c r="BI9" i="11"/>
  <c r="BO9" i="11" s="1"/>
  <c r="BK9" i="11"/>
  <c r="BQ9" i="11" s="1"/>
  <c r="BJ9" i="11"/>
  <c r="BP9" i="11" s="1"/>
  <c r="BL9" i="11"/>
  <c r="BH9" i="11"/>
  <c r="BN9" i="11" s="1"/>
  <c r="BI7" i="11"/>
  <c r="BK7" i="11"/>
  <c r="BQ7" i="11" s="1"/>
  <c r="BJ7" i="11"/>
  <c r="BP7" i="11" s="1"/>
  <c r="BL7" i="11"/>
  <c r="BR7" i="11" s="1"/>
  <c r="BH7" i="11"/>
  <c r="BN7" i="11" s="1"/>
  <c r="BI5" i="11"/>
  <c r="BO5" i="11" s="1"/>
  <c r="BK5" i="11"/>
  <c r="BQ5" i="11" s="1"/>
  <c r="BJ5" i="11"/>
  <c r="BP5" i="11" s="1"/>
  <c r="BL5" i="11"/>
  <c r="BR5" i="11" s="1"/>
  <c r="BH5" i="11"/>
  <c r="BN5" i="11" s="1"/>
  <c r="BJ62" i="11"/>
  <c r="BL62" i="11"/>
  <c r="BS62" i="11"/>
  <c r="BM62" i="11"/>
  <c r="BK62" i="11"/>
  <c r="BH62" i="11"/>
  <c r="BI62" i="11"/>
  <c r="BJ60" i="11"/>
  <c r="BL60" i="11"/>
  <c r="BS60" i="11"/>
  <c r="BM60" i="11"/>
  <c r="BK60" i="11"/>
  <c r="BI60" i="11"/>
  <c r="BH60" i="11"/>
  <c r="BJ58" i="11"/>
  <c r="BL58" i="11"/>
  <c r="BS58" i="11"/>
  <c r="BM58" i="11"/>
  <c r="BK58" i="11"/>
  <c r="BH58" i="11"/>
  <c r="BI58" i="11"/>
  <c r="BJ56" i="11"/>
  <c r="BL56" i="11"/>
  <c r="BS56" i="11"/>
  <c r="BM56" i="11"/>
  <c r="BK56" i="11"/>
  <c r="BI56" i="11"/>
  <c r="BH56" i="11"/>
  <c r="BJ54" i="11"/>
  <c r="BL54" i="11"/>
  <c r="BS54" i="11"/>
  <c r="BM54" i="11"/>
  <c r="BK54" i="11"/>
  <c r="BH54" i="11"/>
  <c r="BI54" i="11"/>
  <c r="BJ52" i="11"/>
  <c r="BL52" i="11"/>
  <c r="BS52" i="11"/>
  <c r="BM52" i="11"/>
  <c r="BK52" i="11"/>
  <c r="BI52" i="11"/>
  <c r="BH52" i="11"/>
  <c r="BJ50" i="11"/>
  <c r="BL50" i="11"/>
  <c r="BS50" i="11"/>
  <c r="BM50" i="11"/>
  <c r="BK50" i="11"/>
  <c r="BH50" i="11"/>
  <c r="BI50" i="11"/>
  <c r="BJ48" i="11"/>
  <c r="BL48" i="11"/>
  <c r="BS48" i="11"/>
  <c r="BM48" i="11"/>
  <c r="BK48" i="11"/>
  <c r="BI48" i="11"/>
  <c r="BH48" i="11"/>
  <c r="BI46" i="11"/>
  <c r="BK46" i="11"/>
  <c r="BJ46" i="11"/>
  <c r="BS46" i="11"/>
  <c r="BM46" i="11"/>
  <c r="BH46" i="11"/>
  <c r="BL46" i="11"/>
  <c r="BI44" i="11"/>
  <c r="BK44" i="11"/>
  <c r="BJ44" i="11"/>
  <c r="BS44" i="11"/>
  <c r="BM44" i="11"/>
  <c r="BL44" i="11"/>
  <c r="BH44" i="11"/>
  <c r="BI42" i="11"/>
  <c r="BK42" i="11"/>
  <c r="BJ42" i="11"/>
  <c r="BS42" i="11"/>
  <c r="BM42" i="11"/>
  <c r="BH42" i="11"/>
  <c r="BL42" i="11"/>
  <c r="BI40" i="11"/>
  <c r="BK40" i="11"/>
  <c r="BJ40" i="11"/>
  <c r="BS40" i="11"/>
  <c r="BM40" i="11"/>
  <c r="BL40" i="11"/>
  <c r="BH40" i="11"/>
  <c r="BI38" i="11"/>
  <c r="BK38" i="11"/>
  <c r="BJ38" i="11"/>
  <c r="BS38" i="11"/>
  <c r="BM38" i="11"/>
  <c r="BH38" i="11"/>
  <c r="BL38" i="11"/>
  <c r="BI36" i="11"/>
  <c r="BK36" i="11"/>
  <c r="BJ36" i="11"/>
  <c r="BS36" i="11"/>
  <c r="BM36" i="11"/>
  <c r="BL36" i="11"/>
  <c r="BH36" i="11"/>
  <c r="BI34" i="11"/>
  <c r="BK34" i="11"/>
  <c r="BJ34" i="11"/>
  <c r="BS34" i="11"/>
  <c r="BM34" i="11"/>
  <c r="BH34" i="11"/>
  <c r="BL34" i="11"/>
  <c r="BI32" i="11"/>
  <c r="BK32" i="11"/>
  <c r="BJ32" i="11"/>
  <c r="BH32" i="11"/>
  <c r="BL32" i="11"/>
  <c r="BM32" i="11"/>
  <c r="BS32" i="11"/>
  <c r="BI30" i="11"/>
  <c r="BK30" i="11"/>
  <c r="BJ30" i="11"/>
  <c r="BH30" i="11"/>
  <c r="BL30" i="11"/>
  <c r="BS30" i="11"/>
  <c r="BM30" i="11"/>
  <c r="BI28" i="11"/>
  <c r="BK28" i="11"/>
  <c r="BQ28" i="11" s="1"/>
  <c r="BJ28" i="11"/>
  <c r="BM28" i="11" s="1"/>
  <c r="BS28" i="11" s="1"/>
  <c r="BZ28" i="11" s="1"/>
  <c r="BH28" i="11"/>
  <c r="BL28" i="11"/>
  <c r="BI26" i="11"/>
  <c r="BO26" i="11" s="1"/>
  <c r="BK26" i="11"/>
  <c r="BQ26" i="11" s="1"/>
  <c r="BJ26" i="11"/>
  <c r="BP26" i="11" s="1"/>
  <c r="BH26" i="11"/>
  <c r="BN26" i="11" s="1"/>
  <c r="BL26" i="11"/>
  <c r="BI24" i="11"/>
  <c r="BO24" i="11" s="1"/>
  <c r="BK24" i="11"/>
  <c r="BQ24" i="11" s="1"/>
  <c r="BJ24" i="11"/>
  <c r="BP24" i="11" s="1"/>
  <c r="BH24" i="11"/>
  <c r="BL24" i="11"/>
  <c r="BT24" i="11" s="1"/>
  <c r="BI22" i="11"/>
  <c r="BO22" i="11" s="1"/>
  <c r="BK22" i="11"/>
  <c r="BQ22" i="11" s="1"/>
  <c r="BJ22" i="11"/>
  <c r="BH22" i="11"/>
  <c r="BL22" i="11"/>
  <c r="BR22" i="11" s="1"/>
  <c r="BI20" i="11"/>
  <c r="BO20" i="11" s="1"/>
  <c r="BK20" i="11"/>
  <c r="BJ20" i="11"/>
  <c r="BP20" i="11" s="1"/>
  <c r="BH20" i="11"/>
  <c r="BL20" i="11"/>
  <c r="BR20" i="11" s="1"/>
  <c r="BI18" i="11"/>
  <c r="BO18" i="11" s="1"/>
  <c r="BK18" i="11"/>
  <c r="BQ18" i="11" s="1"/>
  <c r="BJ18" i="11"/>
  <c r="BP18" i="11" s="1"/>
  <c r="BH18" i="11"/>
  <c r="BL18" i="11"/>
  <c r="BI16" i="11"/>
  <c r="BK16" i="11"/>
  <c r="BQ16" i="11" s="1"/>
  <c r="BJ16" i="11"/>
  <c r="BP16" i="11" s="1"/>
  <c r="BH16" i="11"/>
  <c r="BN16" i="11" s="1"/>
  <c r="BL16" i="11"/>
  <c r="BT16" i="11" s="1"/>
  <c r="BI14" i="11"/>
  <c r="BO14" i="11" s="1"/>
  <c r="BK14" i="11"/>
  <c r="BJ14" i="11"/>
  <c r="BP14" i="11" s="1"/>
  <c r="BH14" i="11"/>
  <c r="BN14" i="11" s="1"/>
  <c r="BL14" i="11"/>
  <c r="BT14" i="11" s="1"/>
  <c r="BI12" i="11"/>
  <c r="BK12" i="11"/>
  <c r="BQ12" i="11" s="1"/>
  <c r="BJ12" i="11"/>
  <c r="BH12" i="11"/>
  <c r="BL12" i="11"/>
  <c r="BR12" i="11" s="1"/>
  <c r="BI10" i="11"/>
  <c r="BO10" i="11" s="1"/>
  <c r="BK10" i="11"/>
  <c r="BQ10" i="11" s="1"/>
  <c r="BJ10" i="11"/>
  <c r="BH10" i="11"/>
  <c r="BN10" i="11" s="1"/>
  <c r="BL10" i="11"/>
  <c r="BR10" i="11" s="1"/>
  <c r="BI8" i="11"/>
  <c r="BO8" i="11" s="1"/>
  <c r="BK8" i="11"/>
  <c r="BQ8" i="11" s="1"/>
  <c r="BJ8" i="11"/>
  <c r="BH8" i="11"/>
  <c r="BL8" i="11"/>
  <c r="BT8" i="11" s="1"/>
  <c r="BI6" i="11"/>
  <c r="BO6" i="11" s="1"/>
  <c r="BK6" i="11"/>
  <c r="BQ6" i="11" s="1"/>
  <c r="BJ6" i="11"/>
  <c r="BP6" i="11" s="1"/>
  <c r="BH6" i="11"/>
  <c r="BN6" i="11" s="1"/>
  <c r="BL6" i="11"/>
  <c r="BR6" i="11" s="1"/>
  <c r="BI4" i="11"/>
  <c r="BK4" i="11"/>
  <c r="BQ4" i="11" s="1"/>
  <c r="BJ4" i="11"/>
  <c r="BP4" i="11" s="1"/>
  <c r="BH4" i="11"/>
  <c r="BN4" i="11" s="1"/>
  <c r="BL4" i="11"/>
  <c r="BT4" i="11" s="1"/>
  <c r="BJ33" i="11"/>
  <c r="BL33" i="11"/>
  <c r="BR33" i="11" s="1"/>
  <c r="BI33" i="11"/>
  <c r="BK33" i="11"/>
  <c r="BQ33" i="11" s="1"/>
  <c r="BH33" i="11"/>
  <c r="BY62" i="11"/>
  <c r="BX62" i="11"/>
  <c r="BY60" i="11"/>
  <c r="BX60" i="11"/>
  <c r="BY58" i="11"/>
  <c r="BX58" i="11"/>
  <c r="BY56" i="11"/>
  <c r="BX56" i="11"/>
  <c r="BY54" i="11"/>
  <c r="BX54" i="11"/>
  <c r="BY52" i="11"/>
  <c r="BX52" i="11"/>
  <c r="BY50" i="11"/>
  <c r="BX50" i="11"/>
  <c r="BY48" i="11"/>
  <c r="BX48" i="11"/>
  <c r="BY46" i="11"/>
  <c r="BX46" i="11"/>
  <c r="BY44" i="11"/>
  <c r="BX44" i="11"/>
  <c r="BY42" i="11"/>
  <c r="BX42" i="11"/>
  <c r="BY40" i="11"/>
  <c r="BX40" i="11"/>
  <c r="BY38" i="11"/>
  <c r="BX38" i="11"/>
  <c r="BY36" i="11"/>
  <c r="BX36" i="11"/>
  <c r="BY34" i="11"/>
  <c r="BX34" i="11"/>
  <c r="BY32" i="11"/>
  <c r="BX32" i="11"/>
  <c r="BY30" i="11"/>
  <c r="BX30" i="11"/>
  <c r="BQ3" i="11"/>
  <c r="BP3" i="11"/>
  <c r="BY61" i="11"/>
  <c r="BX61" i="11"/>
  <c r="BY59" i="11"/>
  <c r="BX59" i="11"/>
  <c r="BY57" i="11"/>
  <c r="BX57" i="11"/>
  <c r="BY55" i="11"/>
  <c r="BX55" i="11"/>
  <c r="BY53" i="11"/>
  <c r="BX53" i="11"/>
  <c r="BY51" i="11"/>
  <c r="BX51" i="11"/>
  <c r="BY49" i="11"/>
  <c r="BX49" i="11"/>
  <c r="BY47" i="11"/>
  <c r="BX47" i="11"/>
  <c r="BY45" i="11"/>
  <c r="BX45" i="11"/>
  <c r="BY43" i="11"/>
  <c r="BX43" i="11"/>
  <c r="BY41" i="11"/>
  <c r="BX41" i="11"/>
  <c r="BY39" i="11"/>
  <c r="BX39" i="11"/>
  <c r="BY37" i="11"/>
  <c r="BX37" i="11"/>
  <c r="BY35" i="11"/>
  <c r="BX35" i="11"/>
  <c r="BY31" i="11"/>
  <c r="BX31" i="11"/>
  <c r="BY29" i="11"/>
  <c r="BX29" i="11"/>
  <c r="BR3" i="11"/>
  <c r="BV62" i="11"/>
  <c r="BU62" i="11"/>
  <c r="BW62" i="11"/>
  <c r="BT62" i="11"/>
  <c r="BQ62" i="11"/>
  <c r="BR62" i="11"/>
  <c r="BN62" i="11"/>
  <c r="BO62" i="11"/>
  <c r="BP62" i="11"/>
  <c r="BV60" i="11"/>
  <c r="BU60" i="11"/>
  <c r="BW60" i="11"/>
  <c r="BT60" i="11"/>
  <c r="BQ60" i="11"/>
  <c r="BP60" i="11"/>
  <c r="BN60" i="11"/>
  <c r="BR60" i="11"/>
  <c r="BO60" i="11"/>
  <c r="BV58" i="11"/>
  <c r="BU58" i="11"/>
  <c r="BW58" i="11"/>
  <c r="BT58" i="11"/>
  <c r="BQ58" i="11"/>
  <c r="BR58" i="11"/>
  <c r="BN58" i="11"/>
  <c r="BP58" i="11"/>
  <c r="BO58" i="11"/>
  <c r="BV56" i="11"/>
  <c r="BU56" i="11"/>
  <c r="BT56" i="11"/>
  <c r="BQ56" i="11"/>
  <c r="BP56" i="11"/>
  <c r="BN56" i="11"/>
  <c r="BW56" i="11"/>
  <c r="BR56" i="11"/>
  <c r="BO56" i="11"/>
  <c r="BV54" i="11"/>
  <c r="BU54" i="11"/>
  <c r="BW54" i="11"/>
  <c r="BT54" i="11"/>
  <c r="BQ54" i="11"/>
  <c r="BR54" i="11"/>
  <c r="BN54" i="11"/>
  <c r="BO54" i="11"/>
  <c r="BP54" i="11"/>
  <c r="BV52" i="11"/>
  <c r="BU52" i="11"/>
  <c r="BT52" i="11"/>
  <c r="BQ52" i="11"/>
  <c r="BW52" i="11"/>
  <c r="BP52" i="11"/>
  <c r="BN52" i="11"/>
  <c r="BR52" i="11"/>
  <c r="BO52" i="11"/>
  <c r="BV50" i="11"/>
  <c r="BU50" i="11"/>
  <c r="BW50" i="11"/>
  <c r="BT50" i="11"/>
  <c r="BQ50" i="11"/>
  <c r="BR50" i="11"/>
  <c r="BN50" i="11"/>
  <c r="BP50" i="11"/>
  <c r="BO50" i="11"/>
  <c r="BV48" i="11"/>
  <c r="BU48" i="11"/>
  <c r="BT48" i="11"/>
  <c r="BQ48" i="11"/>
  <c r="BP48" i="11"/>
  <c r="BN48" i="11"/>
  <c r="BW48" i="11"/>
  <c r="BR48" i="11"/>
  <c r="BO48" i="11"/>
  <c r="BV46" i="11"/>
  <c r="BU46" i="11"/>
  <c r="BW46" i="11"/>
  <c r="BT46" i="11"/>
  <c r="BQ46" i="11"/>
  <c r="BR46" i="11"/>
  <c r="BN46" i="11"/>
  <c r="BO46" i="11"/>
  <c r="BP46" i="11"/>
  <c r="BV44" i="11"/>
  <c r="BU44" i="11"/>
  <c r="BT44" i="11"/>
  <c r="BQ44" i="11"/>
  <c r="BW44" i="11"/>
  <c r="BP44" i="11"/>
  <c r="BN44" i="11"/>
  <c r="BR44" i="11"/>
  <c r="BO44" i="11"/>
  <c r="BV42" i="11"/>
  <c r="BU42" i="11"/>
  <c r="BW42" i="11"/>
  <c r="BT42" i="11"/>
  <c r="BQ42" i="11"/>
  <c r="BR42" i="11"/>
  <c r="BN42" i="11"/>
  <c r="BP42" i="11"/>
  <c r="BO42" i="11"/>
  <c r="BV40" i="11"/>
  <c r="BU40" i="11"/>
  <c r="BT40" i="11"/>
  <c r="BQ40" i="11"/>
  <c r="BP40" i="11"/>
  <c r="BN40" i="11"/>
  <c r="BW40" i="11"/>
  <c r="BR40" i="11"/>
  <c r="BO40" i="11"/>
  <c r="BV38" i="11"/>
  <c r="BU38" i="11"/>
  <c r="BW38" i="11"/>
  <c r="BT38" i="11"/>
  <c r="BQ38" i="11"/>
  <c r="BR38" i="11"/>
  <c r="BN38" i="11"/>
  <c r="BO38" i="11"/>
  <c r="BP38" i="11"/>
  <c r="BV36" i="11"/>
  <c r="BU36" i="11"/>
  <c r="BT36" i="11"/>
  <c r="BQ36" i="11"/>
  <c r="BO36" i="11"/>
  <c r="BW36" i="11"/>
  <c r="BP36" i="11"/>
  <c r="BN36" i="11"/>
  <c r="BR36" i="11"/>
  <c r="BV34" i="11"/>
  <c r="BU34" i="11"/>
  <c r="BW34" i="11"/>
  <c r="BT34" i="11"/>
  <c r="BQ34" i="11"/>
  <c r="BO34" i="11"/>
  <c r="BR34" i="11"/>
  <c r="BN34" i="11"/>
  <c r="BP34" i="11"/>
  <c r="BV32" i="11"/>
  <c r="BU32" i="11"/>
  <c r="BT32" i="11"/>
  <c r="BQ32" i="11"/>
  <c r="BO32" i="11"/>
  <c r="BP32" i="11"/>
  <c r="BN32" i="11"/>
  <c r="BW32" i="11"/>
  <c r="BR32" i="11"/>
  <c r="BV30" i="11"/>
  <c r="BU30" i="11"/>
  <c r="BW30" i="11"/>
  <c r="BT30" i="11"/>
  <c r="BQ30" i="11"/>
  <c r="BO30" i="11"/>
  <c r="BR30" i="11"/>
  <c r="BN30" i="11"/>
  <c r="BP30" i="11"/>
  <c r="BV28" i="11"/>
  <c r="BU28" i="11"/>
  <c r="BX28" i="11" s="1"/>
  <c r="BY28" i="11" s="1"/>
  <c r="BT28" i="11"/>
  <c r="BO28" i="11"/>
  <c r="BW28" i="11"/>
  <c r="BP28" i="11"/>
  <c r="BN28" i="11"/>
  <c r="BR28" i="11"/>
  <c r="BV26" i="11"/>
  <c r="BU26" i="11"/>
  <c r="BW26" i="11"/>
  <c r="BT26" i="11"/>
  <c r="BR26" i="11"/>
  <c r="BV24" i="11"/>
  <c r="BU24" i="11"/>
  <c r="BW24" i="11"/>
  <c r="BV22" i="11"/>
  <c r="BU22" i="11"/>
  <c r="BW22" i="11"/>
  <c r="BT22" i="11"/>
  <c r="BN22" i="11"/>
  <c r="BV20" i="11"/>
  <c r="BU20" i="11"/>
  <c r="BT20" i="11"/>
  <c r="BW20" i="11"/>
  <c r="BN20" i="11"/>
  <c r="BV18" i="11"/>
  <c r="BU18" i="11"/>
  <c r="BT18" i="11"/>
  <c r="BW18" i="11"/>
  <c r="BR18" i="11"/>
  <c r="BN18" i="11"/>
  <c r="BV16" i="11"/>
  <c r="BU16" i="11"/>
  <c r="BO16" i="11"/>
  <c r="BW16" i="11"/>
  <c r="BV14" i="11"/>
  <c r="BU14" i="11"/>
  <c r="BW14" i="11"/>
  <c r="BQ14" i="11"/>
  <c r="BV12" i="11"/>
  <c r="BU12" i="11"/>
  <c r="BT12" i="11"/>
  <c r="BW12" i="11"/>
  <c r="BP12" i="11"/>
  <c r="BN12" i="11"/>
  <c r="BV10" i="11"/>
  <c r="BU10" i="11"/>
  <c r="BW10" i="11"/>
  <c r="BP10" i="11"/>
  <c r="BV8" i="11"/>
  <c r="BU8" i="11"/>
  <c r="BP8" i="11"/>
  <c r="BW8" i="11"/>
  <c r="BV6" i="11"/>
  <c r="BU6" i="11"/>
  <c r="BW6" i="11"/>
  <c r="BV4" i="11"/>
  <c r="BU4" i="11"/>
  <c r="BO4" i="11"/>
  <c r="BW4" i="11"/>
  <c r="BV3" i="11"/>
  <c r="BU3" i="11"/>
  <c r="BV61" i="11"/>
  <c r="BU61" i="11"/>
  <c r="BR61" i="11"/>
  <c r="BP61" i="11"/>
  <c r="BT61" i="11"/>
  <c r="BO61" i="11"/>
  <c r="BW61" i="11"/>
  <c r="BQ61" i="11"/>
  <c r="BN61" i="11"/>
  <c r="BV59" i="11"/>
  <c r="BR59" i="11"/>
  <c r="BP59" i="11"/>
  <c r="BW59" i="11"/>
  <c r="BU59" i="11"/>
  <c r="BQ59" i="11"/>
  <c r="BO59" i="11"/>
  <c r="BT59" i="11"/>
  <c r="BN59" i="11"/>
  <c r="BV57" i="11"/>
  <c r="BW57" i="11"/>
  <c r="BU57" i="11"/>
  <c r="BR57" i="11"/>
  <c r="BP57" i="11"/>
  <c r="BT57" i="11"/>
  <c r="BO57" i="11"/>
  <c r="BQ57" i="11"/>
  <c r="BN57" i="11"/>
  <c r="BV55" i="11"/>
  <c r="BW55" i="11"/>
  <c r="BR55" i="11"/>
  <c r="BP55" i="11"/>
  <c r="BQ55" i="11"/>
  <c r="BO55" i="11"/>
  <c r="BU55" i="11"/>
  <c r="BT55" i="11"/>
  <c r="BN55" i="11"/>
  <c r="BV53" i="11"/>
  <c r="BW53" i="11"/>
  <c r="BU53" i="11"/>
  <c r="BR53" i="11"/>
  <c r="BP53" i="11"/>
  <c r="BT53" i="11"/>
  <c r="BO53" i="11"/>
  <c r="BQ53" i="11"/>
  <c r="BN53" i="11"/>
  <c r="BV51" i="11"/>
  <c r="BW51" i="11"/>
  <c r="BR51" i="11"/>
  <c r="BP51" i="11"/>
  <c r="BU51" i="11"/>
  <c r="BQ51" i="11"/>
  <c r="BO51" i="11"/>
  <c r="BT51" i="11"/>
  <c r="BN51" i="11"/>
  <c r="BV49" i="11"/>
  <c r="BW49" i="11"/>
  <c r="BU49" i="11"/>
  <c r="BR49" i="11"/>
  <c r="BP49" i="11"/>
  <c r="BT49" i="11"/>
  <c r="BO49" i="11"/>
  <c r="BQ49" i="11"/>
  <c r="BN49" i="11"/>
  <c r="BV47" i="11"/>
  <c r="BW47" i="11"/>
  <c r="BR47" i="11"/>
  <c r="BP47" i="11"/>
  <c r="BQ47" i="11"/>
  <c r="BO47" i="11"/>
  <c r="BU47" i="11"/>
  <c r="BT47" i="11"/>
  <c r="BN47" i="11"/>
  <c r="BV45" i="11"/>
  <c r="BW45" i="11"/>
  <c r="BU45" i="11"/>
  <c r="BR45" i="11"/>
  <c r="BP45" i="11"/>
  <c r="BT45" i="11"/>
  <c r="BO45" i="11"/>
  <c r="BQ45" i="11"/>
  <c r="BN45" i="11"/>
  <c r="BV43" i="11"/>
  <c r="BW43" i="11"/>
  <c r="BR43" i="11"/>
  <c r="BP43" i="11"/>
  <c r="BU43" i="11"/>
  <c r="BQ43" i="11"/>
  <c r="BO43" i="11"/>
  <c r="BT43" i="11"/>
  <c r="BN43" i="11"/>
  <c r="BV41" i="11"/>
  <c r="BW41" i="11"/>
  <c r="BU41" i="11"/>
  <c r="BR41" i="11"/>
  <c r="BP41" i="11"/>
  <c r="BT41" i="11"/>
  <c r="BO41" i="11"/>
  <c r="BQ41" i="11"/>
  <c r="BN41" i="11"/>
  <c r="BV39" i="11"/>
  <c r="BW39" i="11"/>
  <c r="BR39" i="11"/>
  <c r="BP39" i="11"/>
  <c r="BQ39" i="11"/>
  <c r="BO39" i="11"/>
  <c r="BU39" i="11"/>
  <c r="BT39" i="11"/>
  <c r="BN39" i="11"/>
  <c r="BV37" i="11"/>
  <c r="BW37" i="11"/>
  <c r="BU37" i="11"/>
  <c r="BR37" i="11"/>
  <c r="BP37" i="11"/>
  <c r="BT37" i="11"/>
  <c r="BO37" i="11"/>
  <c r="BQ37" i="11"/>
  <c r="BN37" i="11"/>
  <c r="BV35" i="11"/>
  <c r="BW35" i="11"/>
  <c r="BR35" i="11"/>
  <c r="BP35" i="11"/>
  <c r="BU35" i="11"/>
  <c r="BQ35" i="11"/>
  <c r="BT35" i="11"/>
  <c r="BN35" i="11"/>
  <c r="BO35" i="11"/>
  <c r="BV33" i="11"/>
  <c r="BW33" i="11"/>
  <c r="BU33" i="11"/>
  <c r="BP33" i="11"/>
  <c r="BO33" i="11"/>
  <c r="BN33" i="11"/>
  <c r="BV31" i="11"/>
  <c r="BW31" i="11"/>
  <c r="BR31" i="11"/>
  <c r="BP31" i="11"/>
  <c r="BQ31" i="11"/>
  <c r="BU31" i="11"/>
  <c r="BT31" i="11"/>
  <c r="BO31" i="11"/>
  <c r="BN31" i="11"/>
  <c r="BV29" i="11"/>
  <c r="BW29" i="11"/>
  <c r="BU29" i="11"/>
  <c r="BR29" i="11"/>
  <c r="BP29" i="11"/>
  <c r="BT29" i="11"/>
  <c r="BO29" i="11"/>
  <c r="BQ29" i="11"/>
  <c r="BN29" i="11"/>
  <c r="BV27" i="11"/>
  <c r="BW27" i="11"/>
  <c r="BR27" i="11"/>
  <c r="BP27" i="11"/>
  <c r="BU27" i="11"/>
  <c r="BT27" i="11"/>
  <c r="BO27" i="11"/>
  <c r="BV25" i="11"/>
  <c r="BW25" i="11"/>
  <c r="BU25" i="11"/>
  <c r="BQ25" i="11"/>
  <c r="BV23" i="11"/>
  <c r="BW23" i="11"/>
  <c r="BU23" i="11"/>
  <c r="BO23" i="11"/>
  <c r="BN23" i="11"/>
  <c r="BV21" i="11"/>
  <c r="BW21" i="11"/>
  <c r="BU21" i="11"/>
  <c r="BO21" i="11"/>
  <c r="BN21" i="11"/>
  <c r="BV19" i="11"/>
  <c r="BW19" i="11"/>
  <c r="BP19" i="11"/>
  <c r="BU19" i="11"/>
  <c r="BN19" i="11"/>
  <c r="BV17" i="11"/>
  <c r="BW17" i="11"/>
  <c r="BU17" i="11"/>
  <c r="BR17" i="11"/>
  <c r="BO17" i="11"/>
  <c r="BV15" i="11"/>
  <c r="BW15" i="11"/>
  <c r="BP15" i="11"/>
  <c r="BT15" i="11"/>
  <c r="BQ15" i="11"/>
  <c r="BU15" i="11"/>
  <c r="BV13" i="11"/>
  <c r="BW13" i="11"/>
  <c r="BU13" i="11"/>
  <c r="BR13" i="11"/>
  <c r="BN13" i="11"/>
  <c r="BV11" i="11"/>
  <c r="BW11" i="11"/>
  <c r="BR11" i="11"/>
  <c r="BU11" i="11"/>
  <c r="BN11" i="11"/>
  <c r="BO11" i="11"/>
  <c r="BV9" i="11"/>
  <c r="BW9" i="11"/>
  <c r="BU9" i="11"/>
  <c r="BT9" i="11"/>
  <c r="BR9" i="11"/>
  <c r="BV7" i="11"/>
  <c r="BW7" i="11"/>
  <c r="BU7" i="11"/>
  <c r="BO7" i="11"/>
  <c r="BV5" i="11"/>
  <c r="BW5" i="11"/>
  <c r="BU5" i="11"/>
  <c r="BT3" i="11"/>
  <c r="BO3" i="11"/>
  <c r="BN3" i="11"/>
  <c r="G4" i="12"/>
  <c r="BT6" i="11" l="1"/>
  <c r="BT5" i="11"/>
  <c r="BR24" i="11"/>
  <c r="BX21" i="11"/>
  <c r="BY21" i="11" s="1"/>
  <c r="BX22" i="11"/>
  <c r="BY22" i="11" s="1"/>
  <c r="BM23" i="11"/>
  <c r="BS23" i="11" s="1"/>
  <c r="BX20" i="11"/>
  <c r="BY20" i="11" s="1"/>
  <c r="BR16" i="11"/>
  <c r="BX11" i="11"/>
  <c r="BY11" i="11" s="1"/>
  <c r="BX19" i="11"/>
  <c r="BY19" i="11" s="1"/>
  <c r="BZ19" i="11" s="1"/>
  <c r="BT25" i="11"/>
  <c r="BX27" i="11"/>
  <c r="BY27" i="11" s="1"/>
  <c r="BT10" i="11"/>
  <c r="BX12" i="11"/>
  <c r="BY12" i="11" s="1"/>
  <c r="BM12" i="11"/>
  <c r="BS12" i="11" s="1"/>
  <c r="BZ12" i="11" s="1"/>
  <c r="BM20" i="11"/>
  <c r="BS20" i="11" s="1"/>
  <c r="BZ20" i="11" s="1"/>
  <c r="BM22" i="11"/>
  <c r="BS22" i="11" s="1"/>
  <c r="BZ22" i="11" s="1"/>
  <c r="BM11" i="11"/>
  <c r="BS11" i="11" s="1"/>
  <c r="BM15" i="11"/>
  <c r="BS15" i="11" s="1"/>
  <c r="BM19" i="11"/>
  <c r="BS19" i="11" s="1"/>
  <c r="BX18" i="11"/>
  <c r="BY18" i="11" s="1"/>
  <c r="BM18" i="11"/>
  <c r="BS18" i="11" s="1"/>
  <c r="BX13" i="11"/>
  <c r="BY13" i="11" s="1"/>
  <c r="BX15" i="11"/>
  <c r="BY15" i="11" s="1"/>
  <c r="BX17" i="11"/>
  <c r="BY17" i="11" s="1"/>
  <c r="BT19" i="11"/>
  <c r="BR4" i="11"/>
  <c r="BX14" i="11"/>
  <c r="BY14" i="11" s="1"/>
  <c r="BX16" i="11"/>
  <c r="BY16" i="11" s="1"/>
  <c r="BQ20" i="11"/>
  <c r="BP22" i="11"/>
  <c r="BM14" i="11"/>
  <c r="BS14" i="11" s="1"/>
  <c r="BZ14" i="11" s="1"/>
  <c r="BM21" i="11"/>
  <c r="BS21" i="11" s="1"/>
  <c r="BZ21" i="11" s="1"/>
  <c r="BM17" i="11"/>
  <c r="BS17" i="11" s="1"/>
  <c r="BX23" i="11"/>
  <c r="BY23" i="11" s="1"/>
  <c r="BX24" i="11"/>
  <c r="BY24" i="11" s="1"/>
  <c r="BX26" i="11"/>
  <c r="BY26" i="11" s="1"/>
  <c r="BQ23" i="11"/>
  <c r="BX25" i="11"/>
  <c r="BY25" i="11" s="1"/>
  <c r="BM24" i="11"/>
  <c r="BS24" i="11" s="1"/>
  <c r="BZ24" i="11" s="1"/>
  <c r="BM27" i="11"/>
  <c r="BS27" i="11" s="1"/>
  <c r="BZ27" i="11" s="1"/>
  <c r="BZ23" i="11"/>
  <c r="BM26" i="11"/>
  <c r="BS26" i="11" s="1"/>
  <c r="BM25" i="11"/>
  <c r="BS25" i="11" s="1"/>
  <c r="BZ25" i="11" s="1"/>
  <c r="BT23" i="11"/>
  <c r="BN24" i="11"/>
  <c r="BZ15" i="11"/>
  <c r="BR21" i="11"/>
  <c r="BN17" i="11"/>
  <c r="BR14" i="11"/>
  <c r="BM16" i="11"/>
  <c r="BS16" i="11" s="1"/>
  <c r="BM13" i="11"/>
  <c r="BS13" i="11" s="1"/>
  <c r="BZ13" i="11" s="1"/>
  <c r="BZ11" i="11"/>
  <c r="BX9" i="11"/>
  <c r="BY9" i="11" s="1"/>
  <c r="BM8" i="11"/>
  <c r="BS8" i="11" s="1"/>
  <c r="BR8" i="11"/>
  <c r="BO12" i="11"/>
  <c r="BM4" i="11"/>
  <c r="BS4" i="11" s="1"/>
  <c r="BT33" i="11"/>
  <c r="BM10" i="11"/>
  <c r="BS10" i="11" s="1"/>
  <c r="BT7" i="11"/>
  <c r="BN8" i="11"/>
  <c r="BM7" i="11"/>
  <c r="BS7" i="11" s="1"/>
  <c r="BX5" i="11"/>
  <c r="BY5" i="11" s="1"/>
  <c r="BM6" i="11"/>
  <c r="BS6" i="11" s="1"/>
  <c r="BM9" i="11"/>
  <c r="BS9" i="11" s="1"/>
  <c r="BZ9" i="11" s="1"/>
  <c r="BM5" i="11"/>
  <c r="BS5" i="11" s="1"/>
  <c r="BX33" i="11"/>
  <c r="BY33" i="11" s="1"/>
  <c r="BM33" i="11"/>
  <c r="BS33" i="11" s="1"/>
  <c r="BX8" i="11"/>
  <c r="BY8" i="11" s="1"/>
  <c r="BX7" i="11"/>
  <c r="BY7" i="11" s="1"/>
  <c r="BX6" i="11"/>
  <c r="BY6" i="11" s="1"/>
  <c r="BX10" i="11"/>
  <c r="BY10" i="11" s="1"/>
  <c r="BX4" i="11"/>
  <c r="BY4" i="11" s="1"/>
  <c r="BX3" i="11"/>
  <c r="BY3" i="11" s="1"/>
  <c r="BZ3" i="11" s="1"/>
  <c r="BZ18" i="11" l="1"/>
  <c r="BZ17" i="11"/>
  <c r="I9" i="15"/>
  <c r="BZ6" i="11"/>
  <c r="BZ16" i="11"/>
  <c r="BZ26" i="11"/>
  <c r="BZ8" i="11"/>
  <c r="BZ10" i="11"/>
  <c r="BZ7" i="11"/>
  <c r="BZ4" i="11"/>
  <c r="BZ5" i="11"/>
  <c r="J4" i="12"/>
  <c r="C4" i="12"/>
  <c r="M3" i="12"/>
  <c r="H3" i="12"/>
  <c r="C3" i="12"/>
  <c r="L2" i="12"/>
  <c r="C2" i="12"/>
  <c r="N9" i="15" l="1"/>
  <c r="J9" i="15"/>
  <c r="G9" i="15"/>
  <c r="L9" i="15"/>
  <c r="O9" i="15"/>
  <c r="C9" i="15"/>
  <c r="E9" i="15"/>
  <c r="M9" i="15"/>
  <c r="K9" i="15"/>
  <c r="D2" i="11"/>
  <c r="E2" i="11" l="1"/>
  <c r="AJ2" i="11"/>
  <c r="F2" i="11" l="1"/>
  <c r="AK2" i="11"/>
  <c r="G2" i="11" l="1"/>
  <c r="AL2" i="11"/>
  <c r="H2" i="11" l="1"/>
  <c r="AM2" i="11"/>
  <c r="D3" i="3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2" i="3"/>
  <c r="I2" i="11" l="1"/>
  <c r="AN2" i="11"/>
  <c r="J2" i="11" l="1"/>
  <c r="AO2" i="1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K2" i="11" l="1"/>
  <c r="AP2" i="11"/>
  <c r="A4" i="2"/>
  <c r="L2" i="11" l="1"/>
  <c r="AQ2" i="11"/>
  <c r="A5" i="2"/>
  <c r="A4" i="11"/>
  <c r="M2" i="11" l="1"/>
  <c r="AR2" i="11"/>
  <c r="A6" i="2"/>
  <c r="A5" i="11"/>
  <c r="N2" i="11" l="1"/>
  <c r="AS2" i="11"/>
  <c r="A7" i="2"/>
  <c r="A6" i="11"/>
  <c r="O2" i="11" l="1"/>
  <c r="AT2" i="11"/>
  <c r="A8" i="2"/>
  <c r="A7" i="11"/>
  <c r="P2" i="11" l="1"/>
  <c r="AU2" i="11"/>
  <c r="A9" i="2"/>
  <c r="A8" i="11"/>
  <c r="Q2" i="11" l="1"/>
  <c r="AV2" i="11"/>
  <c r="A10" i="2"/>
  <c r="A9" i="11"/>
  <c r="R2" i="11" l="1"/>
  <c r="AW2" i="11"/>
  <c r="A11" i="2"/>
  <c r="A10" i="11"/>
  <c r="S2" i="11" l="1"/>
  <c r="AX2" i="11"/>
  <c r="A12" i="2"/>
  <c r="A11" i="11"/>
  <c r="T2" i="11" l="1"/>
  <c r="AY2" i="11"/>
  <c r="A13" i="2"/>
  <c r="A12" i="11"/>
  <c r="U2" i="11" l="1"/>
  <c r="AZ2" i="11"/>
  <c r="A14" i="2"/>
  <c r="A13" i="11"/>
  <c r="V2" i="11" l="1"/>
  <c r="BA2" i="11"/>
  <c r="A15" i="2"/>
  <c r="A14" i="11"/>
  <c r="W2" i="11" l="1"/>
  <c r="BB2" i="11"/>
  <c r="A16" i="2"/>
  <c r="A15" i="11"/>
  <c r="X2" i="11" l="1"/>
  <c r="BC2" i="11"/>
  <c r="A17" i="2"/>
  <c r="A16" i="11"/>
  <c r="Y2" i="11" l="1"/>
  <c r="BD2" i="11"/>
  <c r="A18" i="2"/>
  <c r="A17" i="11"/>
  <c r="Z2" i="11" l="1"/>
  <c r="BE2" i="11"/>
  <c r="A19" i="2"/>
  <c r="A18" i="11"/>
  <c r="AA2" i="11" l="1"/>
  <c r="BG2" i="11" s="1"/>
  <c r="BF2" i="11"/>
  <c r="A20" i="2"/>
  <c r="A19" i="11"/>
  <c r="A21" i="2" l="1"/>
  <c r="A20" i="11"/>
  <c r="A22" i="2" l="1"/>
  <c r="A21" i="11"/>
  <c r="A23" i="2" l="1"/>
  <c r="A22" i="11"/>
  <c r="A24" i="2" l="1"/>
  <c r="A23" i="11"/>
  <c r="A25" i="2" l="1"/>
  <c r="A24" i="11"/>
  <c r="A26" i="2" l="1"/>
  <c r="A25" i="11"/>
  <c r="A27" i="2" l="1"/>
  <c r="A26" i="11"/>
  <c r="A28" i="2" l="1"/>
  <c r="A27" i="11"/>
  <c r="A29" i="2" l="1"/>
  <c r="A28" i="11"/>
  <c r="A30" i="2" l="1"/>
  <c r="A29" i="11"/>
  <c r="A31" i="2" l="1"/>
  <c r="A30" i="11"/>
  <c r="A32" i="2" l="1"/>
  <c r="A31" i="11"/>
  <c r="A33" i="2" l="1"/>
  <c r="A32" i="11"/>
  <c r="A34" i="2" l="1"/>
  <c r="A33" i="11"/>
  <c r="A35" i="2" l="1"/>
  <c r="A34" i="11"/>
  <c r="A36" i="2" l="1"/>
  <c r="A35" i="11"/>
  <c r="A37" i="2" l="1"/>
  <c r="A36" i="11"/>
  <c r="A38" i="2" l="1"/>
  <c r="A37" i="11"/>
  <c r="A39" i="2" l="1"/>
  <c r="A38" i="11"/>
  <c r="A40" i="2" l="1"/>
  <c r="A39" i="11"/>
  <c r="A41" i="2" l="1"/>
  <c r="A40" i="11"/>
  <c r="A42" i="2" l="1"/>
  <c r="A41" i="11"/>
  <c r="A43" i="2" l="1"/>
  <c r="A42" i="11"/>
  <c r="A44" i="2" l="1"/>
  <c r="A43" i="11"/>
  <c r="A45" i="2" l="1"/>
  <c r="A44" i="11"/>
  <c r="A46" i="2" l="1"/>
  <c r="A45" i="11"/>
  <c r="A47" i="2" l="1"/>
  <c r="A46" i="11"/>
  <c r="A48" i="2" l="1"/>
  <c r="A47" i="11"/>
  <c r="A49" i="2" l="1"/>
  <c r="A48" i="11"/>
  <c r="A50" i="2" l="1"/>
  <c r="A49" i="11"/>
  <c r="A51" i="2" l="1"/>
  <c r="A50" i="11"/>
  <c r="A52" i="2" l="1"/>
  <c r="A51" i="11"/>
  <c r="A53" i="2" l="1"/>
  <c r="A52" i="11"/>
  <c r="A54" i="2" l="1"/>
  <c r="A53" i="11"/>
  <c r="A55" i="2" l="1"/>
  <c r="A54" i="11"/>
  <c r="A56" i="2" l="1"/>
  <c r="A55" i="11"/>
  <c r="A57" i="2" l="1"/>
  <c r="A56" i="11"/>
  <c r="A58" i="2" l="1"/>
  <c r="A57" i="11"/>
  <c r="A59" i="2" l="1"/>
  <c r="A58" i="11"/>
  <c r="A60" i="2" l="1"/>
  <c r="A59" i="11"/>
  <c r="A61" i="2" l="1"/>
  <c r="A60" i="11"/>
  <c r="A62" i="2" l="1"/>
  <c r="A61" i="11"/>
  <c r="A62" i="11" l="1"/>
</calcChain>
</file>

<file path=xl/sharedStrings.xml><?xml version="1.0" encoding="utf-8"?>
<sst xmlns="http://schemas.openxmlformats.org/spreadsheetml/2006/main" count="752" uniqueCount="176">
  <si>
    <t>ปีการศึกษา</t>
  </si>
  <si>
    <t>โรงเรียน</t>
  </si>
  <si>
    <t>ตำบล/แขวง</t>
  </si>
  <si>
    <t>อำเภอ/เขต</t>
  </si>
  <si>
    <t>จังหวัด</t>
  </si>
  <si>
    <t>สำนักงานเขตพื้นที่การศึกษา</t>
  </si>
  <si>
    <t>ประเมินวันที่</t>
  </si>
  <si>
    <t>ชั้น</t>
  </si>
  <si>
    <t>เลขที่</t>
  </si>
  <si>
    <t>คำนำหน้า</t>
  </si>
  <si>
    <t>ชื่อ</t>
  </si>
  <si>
    <t>นามสกุล</t>
  </si>
  <si>
    <t>เพศ</t>
  </si>
  <si>
    <t>เด็กชาย</t>
  </si>
  <si>
    <t>เด็กหญิง</t>
  </si>
  <si>
    <t>ชื่อ-สกุล</t>
  </si>
  <si>
    <t>ที่</t>
  </si>
  <si>
    <t>อารมณ์  ความรู้สึก  พฤติกรรม</t>
  </si>
  <si>
    <t>คำตอบ</t>
  </si>
  <si>
    <t>ด้าน</t>
  </si>
  <si>
    <t>คะแนน</t>
  </si>
  <si>
    <t>กรอกข้อมูลเสร็จแล้วกรุณากดปุ่ม "บันทึก" ทุกครั้ง</t>
  </si>
  <si>
    <t>สำนักงานเขตพื่นที่</t>
  </si>
  <si>
    <t>ตำบล</t>
  </si>
  <si>
    <t>อำเภอ</t>
  </si>
  <si>
    <t>ผู้ประเมิน</t>
  </si>
  <si>
    <t>แปลผล</t>
  </si>
  <si>
    <t>1 - 30</t>
  </si>
  <si>
    <t>31 - 60</t>
  </si>
  <si>
    <t>แบบประเมิน SDQ (ฉบับครูประเมินนักเรียน)  มีแมโคร จำนวนนักเรียนสูงสุด 60 คน</t>
  </si>
  <si>
    <t>แบบประเมิน SDQ (ฉบับครูประเมินนักเรียน)</t>
  </si>
  <si>
    <t>ไม่จริง</t>
  </si>
  <si>
    <t>จริง</t>
  </si>
  <si>
    <t>คำชี้แจง ให้ตอบคำถาม ในช่องคำตอบให้ครบทุกข้อ กรุณาตอบให้ตรงกับความเป็นจริงที่เกิดขึ้นในช่วง 6 เดือน</t>
  </si>
  <si>
    <t>พฤติกรรมประเมิน</t>
  </si>
  <si>
    <t>ห่วงใยความรู้สึกคนอื่น</t>
  </si>
  <si>
    <t xml:space="preserve">อยู่ไม่นิ่ง  นั่งนานๆไม่ได้ </t>
  </si>
  <si>
    <t xml:space="preserve">มักจะบ่นว่าปวดศีรษะ ปวดท้องหรือไม่สบาย </t>
  </si>
  <si>
    <t xml:space="preserve">เต็มใจแบ่งปันสิ่งของให้เพื่อน(ขนม  ของเล่น ดินสอ เป็นต้น) </t>
  </si>
  <si>
    <t>มักจะอาละวาดหรือโมโหร้าย</t>
  </si>
  <si>
    <t xml:space="preserve">ค่อนข้างแยกตัว  ชอบเล่นคนเดียว </t>
  </si>
  <si>
    <t>เชื่อฟัง  มักจะทำตามที่ผู้ใหญ่ต้องการ</t>
  </si>
  <si>
    <t xml:space="preserve">กังวลใจหลายเรื่อง  ดูวิตกกังวลเสมอ </t>
  </si>
  <si>
    <t>เป็นที่พึ่งได้เวลาที่คนอื่นเสียใจ  อารมณ์ไม่ดีหรือไม่สบายใจ</t>
  </si>
  <si>
    <t xml:space="preserve">อยู่ไม่สุข วุ่นวายอย่างมาก </t>
  </si>
  <si>
    <t>มีเพื่อนสนิท</t>
  </si>
  <si>
    <t>มักมีเรื่องทะเลาะวิวาทกับเด็กอื่นหรือรังแกเด็กอื่น</t>
  </si>
  <si>
    <t xml:space="preserve">ดูไม่มีความสุข ท้อแท้  ร้องไห้บ่อย </t>
  </si>
  <si>
    <t>เป็นที่ชื่นชอบของเพื่อน</t>
  </si>
  <si>
    <t>วอกแวกง่าย สมาธิสั้น</t>
  </si>
  <si>
    <t>เครียด  ไม่ยอมห่างเวลาอยู่ในสถานการณ์ที่ไม่คุ้น</t>
  </si>
  <si>
    <t>ใจดีกับเด็กที่เล็กกว่า</t>
  </si>
  <si>
    <t>ชอบโกหกหรือขี้โกง</t>
  </si>
  <si>
    <t>ถูกเด็กคนอื่นล้อเลียนหรือรังแก</t>
  </si>
  <si>
    <t>ชอบอาสาช่วยเหลือคนอื่น(พ่อ แม่ ครู เด็กคนอื่น)</t>
  </si>
  <si>
    <t>คิดก่อนทำ</t>
  </si>
  <si>
    <t>ขโมยของ ของที่บ้าน ที่โรงเรียนหรือที่อื่น</t>
  </si>
  <si>
    <t>เข้ากับผู้ใหญ่ได้ดีกว่าเด็กวัยเดียวกัน</t>
  </si>
  <si>
    <t xml:space="preserve">ขี้กลัว รู้สึกหวาดกลัวได้ง่าย </t>
  </si>
  <si>
    <t xml:space="preserve">ทำงานได้จนเสร็จ มีความตั้งใจในการทำงาน </t>
  </si>
  <si>
    <t>ลำดับที่</t>
  </si>
  <si>
    <t>ความกังวลอื่น</t>
  </si>
  <si>
    <t>คะแนนแปรผล (หน้าที่ 1)</t>
  </si>
  <si>
    <t>คะแนน (หน้าที่ 1)</t>
  </si>
  <si>
    <t>คำถาม</t>
  </si>
  <si>
    <t>คุณมีความเห็นหรือความกังวลอื่นอีกหรือไม่</t>
  </si>
  <si>
    <t>หน้าที่ 2</t>
  </si>
  <si>
    <t>โดยรวมคุณคิดว่าเด็กมีปัญหาในด้านใดด้านหนึ่งต่อไปนี้หรือไม่</t>
  </si>
  <si>
    <t>สิ้นสุดคำถามหน้าที่ 1</t>
  </si>
  <si>
    <t xml:space="preserve">ด้านอารมณ์  ด้านสมาธิ  ด้านพฤติกรรม หรือความสามารถเข้ากับผู้อื่น </t>
  </si>
  <si>
    <t>ไม่</t>
  </si>
  <si>
    <t>ใช่  มีปัญหาเล็กน้อย</t>
  </si>
  <si>
    <t>ใช่  มีปัญหาชัดเจน</t>
  </si>
  <si>
    <t>ใช่  มีปัญหาอย่างมาก</t>
  </si>
  <si>
    <t>ไม่มีความกังวล</t>
  </si>
  <si>
    <t>หมายเหตุ ถ้าตอบว่า “ไม่”  ไม่ต้องตอบข้อต่อไป</t>
  </si>
  <si>
    <t xml:space="preserve">ถ้าคุณตอบว่า “ใช่”  กรุณาตอบข้อต่อไปนี้ </t>
  </si>
  <si>
    <t>ปัญหานี้เกิดขึ้นมานานเท่าไหร่แล้ว</t>
  </si>
  <si>
    <t xml:space="preserve">ปัญหานี้ทำให้เด็กรู้สึกไม่สบายใจหรือไม่ </t>
  </si>
  <si>
    <t xml:space="preserve"> การคบเพื่อน </t>
  </si>
  <si>
    <t xml:space="preserve"> การเรียนในห้องเรียน </t>
  </si>
  <si>
    <t>น้อยกว่า  1 เดือน</t>
  </si>
  <si>
    <t>1 - 5  เดือน</t>
  </si>
  <si>
    <t>6 - 12  เดือน</t>
  </si>
  <si>
    <t>มากกว่า  1  ปี</t>
  </si>
  <si>
    <t>ไม่เลย</t>
  </si>
  <si>
    <t>เล็กน้อย</t>
  </si>
  <si>
    <t>ค่อนข้างมาก</t>
  </si>
  <si>
    <t>มาก</t>
  </si>
  <si>
    <t>ปัญหาของเด็กทำให้คุณหรือชั้นเรียนเกิดความยุ่งยากหรือไม่</t>
  </si>
  <si>
    <t>คำตอบหน้าที่ 2</t>
  </si>
  <si>
    <t>คำตอบหน้าที่ 1</t>
  </si>
  <si>
    <t>ค่อนข้างจริง</t>
  </si>
  <si>
    <t>ด้านอารมณ์</t>
  </si>
  <si>
    <t>แปรผล (หน้าที่ 1)</t>
  </si>
  <si>
    <t>ประพฤติ/เกเร</t>
  </si>
  <si>
    <t>สมาธิสั้น</t>
  </si>
  <si>
    <t>ด้านสังคม</t>
  </si>
  <si>
    <t>การคบเพื่อน</t>
  </si>
  <si>
    <t>คะแนนจุดแข็ง</t>
  </si>
  <si>
    <t>คะแนนแปรผลหน้าที่ 2 (ด้านหลัง) กรณีตอบว่า "ใช่"</t>
  </si>
  <si>
    <t xml:space="preserve">ปัญหานี้ทำให้รู้สึกไม่สบายใจ </t>
  </si>
  <si>
    <t>การเรียนในห้องเรียน</t>
  </si>
  <si>
    <t>การแปลผลด้านหลัง</t>
  </si>
  <si>
    <t>ผลรวม</t>
  </si>
  <si>
    <r>
      <t xml:space="preserve">ให้ทำเครื่องหมาย </t>
    </r>
    <r>
      <rPr>
        <sz val="14"/>
        <color theme="1"/>
        <rFont val="Wingdings 2"/>
        <family val="1"/>
        <charset val="2"/>
      </rPr>
      <t>P</t>
    </r>
    <r>
      <rPr>
        <sz val="14"/>
        <color theme="1"/>
        <rFont val="TH SarabunPSK"/>
        <family val="2"/>
      </rPr>
      <t xml:space="preserve"> ในช่องให้ครบทุกข้อ กรุณาตอบให้ตรงกับความเป็นจริงที่เกิดขึ้นในช่วง 6 เดือน 
</t>
    </r>
  </si>
  <si>
    <t xml:space="preserve">คะแนนด้านที่ 1 </t>
  </si>
  <si>
    <t xml:space="preserve">ด้านอารมณ์ </t>
  </si>
  <si>
    <t>คะแนนด้านที่ 2</t>
  </si>
  <si>
    <t>คะแนนด้านที่ 3</t>
  </si>
  <si>
    <t>คะแนนด้านที่ 4</t>
  </si>
  <si>
    <t>แปลผลคะแนน 4 ด้าน</t>
  </si>
  <si>
    <t xml:space="preserve">รวมคะแนนด้าน 1 - 4 </t>
  </si>
  <si>
    <t>1. ด้านอารมณ์</t>
  </si>
  <si>
    <t>2. ประพฤติ/เกเร</t>
  </si>
  <si>
    <t>3. สมาธิสั้น</t>
  </si>
  <si>
    <t>4. การคบเพื่อน</t>
  </si>
  <si>
    <t>ด้านความประพฤติ/เกเร</t>
  </si>
  <si>
    <t xml:space="preserve">ด้านพฤติกรรมไม่อยู่นิ่ง/สมาธิสั้น </t>
  </si>
  <si>
    <t>ด้านความสัมพันธ์กับเพื่อน</t>
  </si>
  <si>
    <t>รวมคะแนนทั้ง 4 ด้าน</t>
  </si>
  <si>
    <t>คะแนนสัมพันธภาพทางสังคม</t>
  </si>
  <si>
    <t>คะแนนด้านที่ 5</t>
  </si>
  <si>
    <t xml:space="preserve">ไม่ </t>
  </si>
  <si>
    <t>ปัญหานี้รบกวนชีวิตประจำวันของเด็กในด้านต่างๆต่อไปนี้หรือไม่</t>
  </si>
  <si>
    <t xml:space="preserve"> การเรียนในห้องเรียน</t>
  </si>
  <si>
    <t xml:space="preserve"> คะแนนรวมแบบประเมินด้านหลัง </t>
  </si>
  <si>
    <t>ลงชื่อ</t>
  </si>
  <si>
    <t xml:space="preserve"> ครูที่ปรึกษา/ครูผู้สอน/ อื่นๆ (โปรดระบุ)</t>
  </si>
  <si>
    <t>ครูประจำชั้น</t>
  </si>
  <si>
    <t>P</t>
  </si>
  <si>
    <t>ปกติ</t>
  </si>
  <si>
    <t>ปกติ,มีจุดแข็ง</t>
  </si>
  <si>
    <t>พิมพ์แบบช่วงข้อมูล</t>
  </si>
  <si>
    <t>เริ่มต้น</t>
  </si>
  <si>
    <t>สิ้นสุด</t>
  </si>
  <si>
    <t>คะแนนด้านที่</t>
  </si>
  <si>
    <t>ผลรวมด้านที่ 1 -4</t>
  </si>
  <si>
    <t>การแปรผล</t>
  </si>
  <si>
    <t>มีจุดแข็ง</t>
  </si>
  <si>
    <t>สรุปผลการประเมิน</t>
  </si>
  <si>
    <t>ผลการประเมินด้านหลัง</t>
  </si>
  <si>
    <t>ด้านที่ 1 - 4</t>
  </si>
  <si>
    <t>เสี่ยง</t>
  </si>
  <si>
    <t>5. ด้านสังคม</t>
  </si>
  <si>
    <t>นาย</t>
  </si>
  <si>
    <t>นางสาว</t>
  </si>
  <si>
    <t>นาง</t>
  </si>
  <si>
    <t>สามเณร</t>
  </si>
  <si>
    <t/>
  </si>
  <si>
    <t>คะแนนด้าน หลัง</t>
  </si>
  <si>
    <t>จำนวนนักเรียนทั้งหมด</t>
  </si>
  <si>
    <t>จำนวนนักเรียนในแต่ละกลุ่ม</t>
  </si>
  <si>
    <t>มีปัญหา</t>
  </si>
  <si>
    <t>การแปลผลทั้งหมด</t>
  </si>
  <si>
    <t>ชาย</t>
  </si>
  <si>
    <t>หญิง</t>
  </si>
  <si>
    <t>แบบประเมิน SDQ  (ฉบับครูเป็นผู้ประเมินนักเรียน)</t>
  </si>
  <si>
    <t>สรุปผลการประเมิน SDQ  (ฉบับครูเป็นผู้ประเมินนักเรียน)</t>
  </si>
  <si>
    <t>ครูประจำชั้น/ครูที่ปรึกษา/อื่นๆ………………………………….</t>
  </si>
  <si>
    <t>วันที่ ………………………………………………….……</t>
  </si>
  <si>
    <t>แบบประเมินพฤติกรรมเด็ก (SDQ)</t>
  </si>
  <si>
    <t>(ฉบับครูเป็นผู้ประเมินนักเรียน)</t>
  </si>
  <si>
    <t>ชั้น (ย่อ)</t>
  </si>
  <si>
    <t>ชั้น (เต็ม)</t>
  </si>
  <si>
    <t>ชุมชนบ้านบุสามัคคีพัฒนา</t>
  </si>
  <si>
    <t>หนองพลวง</t>
  </si>
  <si>
    <t>จักราช</t>
  </si>
  <si>
    <t>นครราชสีมา</t>
  </si>
  <si>
    <t>นครราชสีมา เขต 2</t>
  </si>
  <si>
    <t>นายแสงสว่าง  เข็มทิพย์</t>
  </si>
  <si>
    <t>ไมมีความกังวล</t>
  </si>
  <si>
    <t>เด็กชายอภิสิทธิ์     กองพิมาย</t>
  </si>
  <si>
    <t>เด็กชายจิรายุ     นาสี</t>
  </si>
  <si>
    <t>ม.1</t>
  </si>
  <si>
    <t>มัธยมศึกษาปีที่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</si>
</sst>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 yyyy"/>
    <numFmt numFmtId="165" formatCode="dd\ mmmm\ yyyy"/>
  </numFmts>
  <fonts count="31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3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Wingdings 2"/>
      <family val="1"/>
      <charset val="2"/>
    </font>
    <font>
      <sz val="14"/>
      <color theme="0"/>
      <name val="Wingdings 2"/>
      <family val="1"/>
      <charset val="2"/>
    </font>
    <font>
      <sz val="14"/>
      <color theme="3"/>
      <name val="Wingdings 2"/>
      <family val="1"/>
      <charset val="2"/>
    </font>
    <font>
      <sz val="14"/>
      <name val="Wingdings 2"/>
      <family val="1"/>
      <charset val="2"/>
    </font>
    <font>
      <sz val="16"/>
      <name val="TH SarabunPSK"/>
      <family val="2"/>
    </font>
    <font>
      <b/>
      <sz val="16"/>
      <color theme="3" tint="-0.249977111117893"/>
      <name val="TH SarabunPSK"/>
      <family val="2"/>
    </font>
    <font>
      <sz val="16"/>
      <color theme="4" tint="-0.499984740745262"/>
      <name val="TH SarabunPSK"/>
      <family val="2"/>
    </font>
    <font>
      <b/>
      <sz val="16"/>
      <color theme="4" tint="-0.499984740745262"/>
      <name val="TH SarabunPSK"/>
      <family val="2"/>
    </font>
    <font>
      <b/>
      <sz val="16"/>
      <color theme="0"/>
      <name val="TH SarabunPSK"/>
      <family val="2"/>
    </font>
    <font>
      <sz val="16"/>
      <color rgb="FF92D050"/>
      <name val="TH SarabunPSK"/>
      <family val="2"/>
    </font>
    <font>
      <sz val="16"/>
      <color rgb="FF00B050"/>
      <name val="TH SarabunPSK"/>
      <family val="2"/>
    </font>
    <font>
      <b/>
      <sz val="16"/>
      <color theme="5" tint="-0.499984740745262"/>
      <name val="TH SarabunPSK"/>
      <family val="2"/>
    </font>
    <font>
      <sz val="16"/>
      <color theme="1"/>
      <name val="Wingdings 2"/>
      <family val="1"/>
      <charset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4"/>
      <color theme="3"/>
      <name val="TH SarabunPSK"/>
      <family val="2"/>
    </font>
    <font>
      <sz val="14"/>
      <color theme="0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  <font>
      <b/>
      <sz val="28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3" borderId="0" xfId="0" applyFont="1" applyFill="1"/>
    <xf numFmtId="0" fontId="1" fillId="7" borderId="0" xfId="0" applyFont="1" applyFill="1"/>
    <xf numFmtId="0" fontId="1" fillId="2" borderId="0" xfId="0" applyFont="1" applyFill="1"/>
    <xf numFmtId="0" fontId="5" fillId="9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15" fontId="5" fillId="9" borderId="2" xfId="0" applyNumberFormat="1" applyFont="1" applyFill="1" applyBorder="1" applyAlignment="1">
      <alignment horizontal="center" vertical="center"/>
    </xf>
    <xf numFmtId="0" fontId="1" fillId="10" borderId="0" xfId="0" applyFont="1" applyFill="1"/>
    <xf numFmtId="0" fontId="4" fillId="8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2" fillId="11" borderId="0" xfId="0" applyFont="1" applyFill="1"/>
    <xf numFmtId="0" fontId="2" fillId="0" borderId="0" xfId="0" applyFont="1" applyFill="1"/>
    <xf numFmtId="0" fontId="2" fillId="11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" fillId="6" borderId="0" xfId="0" applyFont="1" applyFill="1"/>
    <xf numFmtId="0" fontId="2" fillId="12" borderId="0" xfId="0" applyFont="1" applyFill="1"/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3" borderId="0" xfId="0" applyFont="1" applyFill="1"/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shrinkToFit="1"/>
    </xf>
    <xf numFmtId="0" fontId="5" fillId="6" borderId="0" xfId="0" applyFont="1" applyFill="1" applyAlignment="1">
      <alignment horizontal="center" vertical="center" shrinkToFit="1"/>
    </xf>
    <xf numFmtId="0" fontId="2" fillId="6" borderId="0" xfId="0" applyFont="1" applyFill="1" applyAlignment="1">
      <alignment shrinkToFit="1"/>
    </xf>
    <xf numFmtId="0" fontId="1" fillId="3" borderId="0" xfId="0" applyFont="1" applyFill="1" applyAlignment="1">
      <alignment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0" xfId="0" applyFont="1" applyFill="1" applyBorder="1" applyAlignment="1"/>
    <xf numFmtId="0" fontId="1" fillId="12" borderId="0" xfId="0" applyFont="1" applyFill="1"/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49" fontId="0" fillId="0" borderId="0" xfId="0" applyNumberFormat="1"/>
    <xf numFmtId="0" fontId="2" fillId="12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0" fontId="2" fillId="14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shrinkToFit="1"/>
    </xf>
    <xf numFmtId="0" fontId="16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5" fillId="18" borderId="10" xfId="0" applyFont="1" applyFill="1" applyBorder="1"/>
    <xf numFmtId="0" fontId="5" fillId="18" borderId="18" xfId="0" applyFont="1" applyFill="1" applyBorder="1"/>
    <xf numFmtId="0" fontId="2" fillId="18" borderId="18" xfId="0" applyFont="1" applyFill="1" applyBorder="1"/>
    <xf numFmtId="0" fontId="2" fillId="18" borderId="11" xfId="0" applyFont="1" applyFill="1" applyBorder="1" applyAlignment="1">
      <alignment horizontal="center" vertical="center"/>
    </xf>
    <xf numFmtId="0" fontId="15" fillId="18" borderId="14" xfId="0" applyFont="1" applyFill="1" applyBorder="1"/>
    <xf numFmtId="0" fontId="2" fillId="18" borderId="16" xfId="0" applyFont="1" applyFill="1" applyBorder="1"/>
    <xf numFmtId="0" fontId="2" fillId="18" borderId="0" xfId="0" applyFont="1" applyFill="1" applyBorder="1"/>
    <xf numFmtId="0" fontId="2" fillId="18" borderId="15" xfId="0" applyFont="1" applyFill="1" applyBorder="1" applyAlignment="1">
      <alignment horizontal="center" vertical="center"/>
    </xf>
    <xf numFmtId="0" fontId="2" fillId="18" borderId="27" xfId="0" applyFont="1" applyFill="1" applyBorder="1"/>
    <xf numFmtId="0" fontId="2" fillId="18" borderId="17" xfId="0" applyFont="1" applyFill="1" applyBorder="1" applyAlignment="1">
      <alignment horizontal="center" vertical="center"/>
    </xf>
    <xf numFmtId="0" fontId="2" fillId="18" borderId="27" xfId="0" applyFont="1" applyFill="1" applyBorder="1" applyAlignment="1">
      <alignment horizontal="center" vertical="center"/>
    </xf>
    <xf numFmtId="0" fontId="15" fillId="7" borderId="10" xfId="0" applyFont="1" applyFill="1" applyBorder="1"/>
    <xf numFmtId="0" fontId="5" fillId="7" borderId="18" xfId="0" applyFont="1" applyFill="1" applyBorder="1" applyAlignment="1">
      <alignment horizontal="center" vertical="center"/>
    </xf>
    <xf numFmtId="0" fontId="2" fillId="7" borderId="18" xfId="0" applyFont="1" applyFill="1" applyBorder="1"/>
    <xf numFmtId="0" fontId="2" fillId="7" borderId="11" xfId="0" applyFont="1" applyFill="1" applyBorder="1" applyAlignment="1">
      <alignment horizontal="center" vertical="center"/>
    </xf>
    <xf numFmtId="0" fontId="2" fillId="7" borderId="16" xfId="0" applyFont="1" applyFill="1" applyBorder="1"/>
    <xf numFmtId="0" fontId="7" fillId="7" borderId="27" xfId="0" applyFont="1" applyFill="1" applyBorder="1" applyAlignment="1">
      <alignment horizontal="center" vertical="center"/>
    </xf>
    <xf numFmtId="0" fontId="2" fillId="7" borderId="27" xfId="0" applyFont="1" applyFill="1" applyBorder="1"/>
    <xf numFmtId="0" fontId="2" fillId="7" borderId="17" xfId="0" applyFont="1" applyFill="1" applyBorder="1" applyAlignment="1">
      <alignment horizontal="center" vertical="center"/>
    </xf>
    <xf numFmtId="0" fontId="2" fillId="7" borderId="0" xfId="0" applyFont="1" applyFill="1" applyBorder="1"/>
    <xf numFmtId="0" fontId="2" fillId="7" borderId="1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18" fillId="20" borderId="8" xfId="0" applyFont="1" applyFill="1" applyBorder="1" applyAlignment="1">
      <alignment horizontal="center" vertical="center" shrinkToFit="1"/>
    </xf>
    <xf numFmtId="0" fontId="18" fillId="20" borderId="8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1" borderId="9" xfId="0" applyFont="1" applyFill="1" applyBorder="1" applyAlignment="1">
      <alignment horizontal="center"/>
    </xf>
    <xf numFmtId="0" fontId="2" fillId="21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19" fillId="3" borderId="0" xfId="0" applyFont="1" applyFill="1"/>
    <xf numFmtId="0" fontId="20" fillId="12" borderId="9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/>
    </xf>
    <xf numFmtId="0" fontId="5" fillId="23" borderId="10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right"/>
    </xf>
    <xf numFmtId="0" fontId="2" fillId="7" borderId="16" xfId="0" applyFont="1" applyFill="1" applyBorder="1" applyAlignment="1">
      <alignment horizontal="right"/>
    </xf>
    <xf numFmtId="0" fontId="15" fillId="7" borderId="10" xfId="0" applyFont="1" applyFill="1" applyBorder="1" applyAlignment="1">
      <alignment horizontal="right"/>
    </xf>
    <xf numFmtId="0" fontId="15" fillId="7" borderId="14" xfId="0" applyFont="1" applyFill="1" applyBorder="1" applyAlignment="1">
      <alignment horizontal="right" vertical="center"/>
    </xf>
    <xf numFmtId="0" fontId="2" fillId="12" borderId="0" xfId="0" applyFont="1" applyFill="1" applyBorder="1"/>
    <xf numFmtId="0" fontId="2" fillId="5" borderId="0" xfId="0" applyFont="1" applyFill="1" applyBorder="1"/>
    <xf numFmtId="0" fontId="7" fillId="5" borderId="2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 shrinkToFit="1"/>
    </xf>
    <xf numFmtId="0" fontId="2" fillId="14" borderId="8" xfId="0" applyFont="1" applyFill="1" applyBorder="1" applyAlignment="1">
      <alignment horizontal="center" shrinkToFit="1"/>
    </xf>
    <xf numFmtId="0" fontId="7" fillId="6" borderId="0" xfId="0" applyFont="1" applyFill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left" vertical="center" indent="1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4" fillId="8" borderId="3" xfId="0" applyFont="1" applyFill="1" applyBorder="1" applyAlignment="1">
      <alignment horizontal="right"/>
    </xf>
    <xf numFmtId="15" fontId="5" fillId="9" borderId="4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right"/>
    </xf>
    <xf numFmtId="49" fontId="5" fillId="9" borderId="9" xfId="0" applyNumberFormat="1" applyFont="1" applyFill="1" applyBorder="1" applyAlignment="1">
      <alignment horizontal="center" vertical="center"/>
    </xf>
    <xf numFmtId="0" fontId="2" fillId="25" borderId="0" xfId="0" applyFont="1" applyFill="1"/>
    <xf numFmtId="0" fontId="2" fillId="15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/>
    </xf>
    <xf numFmtId="0" fontId="2" fillId="27" borderId="9" xfId="0" applyFont="1" applyFill="1" applyBorder="1" applyAlignment="1">
      <alignment horizontal="center" vertical="center"/>
    </xf>
    <xf numFmtId="0" fontId="2" fillId="27" borderId="8" xfId="0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49" fontId="5" fillId="9" borderId="28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5" fillId="17" borderId="26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left" vertical="center" shrinkToFit="1"/>
    </xf>
    <xf numFmtId="0" fontId="5" fillId="5" borderId="0" xfId="0" applyFont="1" applyFill="1" applyAlignment="1">
      <alignment horizontal="center"/>
    </xf>
    <xf numFmtId="0" fontId="5" fillId="6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left" vertical="center" wrapText="1"/>
    </xf>
    <xf numFmtId="0" fontId="2" fillId="14" borderId="0" xfId="0" applyFont="1" applyFill="1" applyAlignment="1">
      <alignment horizontal="left" vertical="center"/>
    </xf>
    <xf numFmtId="0" fontId="5" fillId="26" borderId="0" xfId="0" applyFont="1" applyFill="1" applyBorder="1" applyAlignment="1">
      <alignment horizontal="center" vertical="center"/>
    </xf>
    <xf numFmtId="0" fontId="5" fillId="26" borderId="27" xfId="0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center" vertical="center"/>
    </xf>
    <xf numFmtId="0" fontId="5" fillId="15" borderId="27" xfId="0" applyFont="1" applyFill="1" applyBorder="1" applyAlignment="1">
      <alignment horizontal="center" vertical="center"/>
    </xf>
    <xf numFmtId="0" fontId="5" fillId="25" borderId="8" xfId="0" applyFont="1" applyFill="1" applyBorder="1" applyAlignment="1">
      <alignment horizontal="center" vertical="center" shrinkToFit="1"/>
    </xf>
    <xf numFmtId="0" fontId="18" fillId="20" borderId="10" xfId="0" applyFont="1" applyFill="1" applyBorder="1" applyAlignment="1">
      <alignment horizontal="center" vertical="center"/>
    </xf>
    <xf numFmtId="0" fontId="18" fillId="20" borderId="18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18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5" fillId="19" borderId="27" xfId="0" applyFont="1" applyFill="1" applyBorder="1" applyAlignment="1">
      <alignment horizontal="center"/>
    </xf>
    <xf numFmtId="0" fontId="5" fillId="24" borderId="0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 shrinkToFit="1"/>
    </xf>
    <xf numFmtId="0" fontId="5" fillId="14" borderId="25" xfId="0" applyFont="1" applyFill="1" applyBorder="1" applyAlignment="1">
      <alignment horizontal="center" vertical="center" shrinkToFit="1"/>
    </xf>
    <xf numFmtId="0" fontId="5" fillId="22" borderId="8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 wrapText="1"/>
    </xf>
    <xf numFmtId="0" fontId="21" fillId="12" borderId="16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center" vertical="center" wrapText="1" shrinkToFit="1"/>
    </xf>
    <xf numFmtId="0" fontId="5" fillId="25" borderId="25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/>
    </xf>
    <xf numFmtId="1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14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 wrapText="1" shrinkToFit="1"/>
    </xf>
    <xf numFmtId="0" fontId="1" fillId="0" borderId="0" xfId="0" applyFont="1" applyFill="1" applyAlignment="1">
      <alignment horizontal="center" vertical="top" shrinkToFit="1"/>
    </xf>
    <xf numFmtId="0" fontId="1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15" fontId="29" fillId="0" borderId="0" xfId="0" applyNumberFormat="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 shrinkToFit="1"/>
    </xf>
    <xf numFmtId="15" fontId="30" fillId="0" borderId="0" xfId="0" applyNumberFormat="1" applyFont="1" applyFill="1" applyBorder="1" applyAlignment="1">
      <alignment horizontal="center" vertical="center" shrinkToFit="1"/>
    </xf>
    <xf numFmtId="0" fontId="5" fillId="22" borderId="14" xfId="0" applyFont="1" applyFill="1" applyBorder="1" applyAlignment="1">
      <alignment horizontal="center"/>
    </xf>
    <xf numFmtId="0" fontId="5" fillId="2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165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shrinkToFit="1"/>
    </xf>
    <xf numFmtId="165" fontId="2" fillId="0" borderId="22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'04-สรุปผลทั้งหมด'!$C$8:$D$8</c:f>
              <c:strCache>
                <c:ptCount val="2"/>
                <c:pt idx="0">
                  <c:v>ปกติ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'04-สรุปผลทั้งหมด'!$C$9:$D$9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F-4181-938F-A032E4FE583C}"/>
            </c:ext>
          </c:extLst>
        </c:ser>
        <c:ser>
          <c:idx val="1"/>
          <c:order val="1"/>
          <c:tx>
            <c:strRef>
              <c:f>'04-สรุปผลทั้งหมด'!$E$8:$F$8</c:f>
              <c:strCache>
                <c:ptCount val="2"/>
                <c:pt idx="0">
                  <c:v>เสี่ยง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'04-สรุปผลทั้งหมด'!$E$9:$F$9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F-4181-938F-A032E4FE583C}"/>
            </c:ext>
          </c:extLst>
        </c:ser>
        <c:ser>
          <c:idx val="2"/>
          <c:order val="2"/>
          <c:tx>
            <c:strRef>
              <c:f>'04-สรุปผลทั้งหมด'!$G$8:$H$8</c:f>
              <c:strCache>
                <c:ptCount val="2"/>
                <c:pt idx="0">
                  <c:v>มีปัญหา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'04-สรุปผลทั้งหมด'!$G$9:$H$9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F-4181-938F-A032E4FE58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2942575"/>
        <c:axId val="362944239"/>
      </c:barChart>
      <c:catAx>
        <c:axId val="362942575"/>
        <c:scaling>
          <c:orientation val="minMax"/>
        </c:scaling>
        <c:delete val="1"/>
        <c:axPos val="b"/>
        <c:majorTickMark val="none"/>
        <c:minorTickMark val="none"/>
        <c:tickLblPos val="nextTo"/>
        <c:crossAx val="362944239"/>
        <c:crosses val="autoZero"/>
        <c:auto val="1"/>
        <c:lblAlgn val="ctr"/>
        <c:lblOffset val="100"/>
        <c:noMultiLvlLbl val="0"/>
      </c:catAx>
      <c:valAx>
        <c:axId val="36294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'04-สรุปผลทั้งหมด'!$J$7:$O$8</c:f>
              <c:multiLvlStrCache>
                <c:ptCount val="6"/>
                <c:lvl>
                  <c:pt idx="0">
                    <c:v>ชาย</c:v>
                  </c:pt>
                  <c:pt idx="1">
                    <c:v>หญิง</c:v>
                  </c:pt>
                  <c:pt idx="2">
                    <c:v>ชาย</c:v>
                  </c:pt>
                  <c:pt idx="3">
                    <c:v>หญิง</c:v>
                  </c:pt>
                  <c:pt idx="4">
                    <c:v>ชาย</c:v>
                  </c:pt>
                  <c:pt idx="5">
                    <c:v>หญิง</c:v>
                  </c:pt>
                </c:lvl>
                <c:lvl>
                  <c:pt idx="0">
                    <c:v>ปกติ</c:v>
                  </c:pt>
                  <c:pt idx="2">
                    <c:v>เสี่ยง</c:v>
                  </c:pt>
                  <c:pt idx="4">
                    <c:v>มีปัญหา</c:v>
                  </c:pt>
                </c:lvl>
              </c:multiLvlStrCache>
            </c:multiLvlStrRef>
          </c:cat>
          <c:val>
            <c:numRef>
              <c:f>'04-สรุปผลทั้งหมด'!$J$9:$O$9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4-4757-810E-4BE3D05B1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954639"/>
        <c:axId val="362949647"/>
      </c:barChart>
      <c:catAx>
        <c:axId val="36295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9647"/>
        <c:crosses val="autoZero"/>
        <c:auto val="1"/>
        <c:lblAlgn val="ctr"/>
        <c:lblOffset val="100"/>
        <c:noMultiLvlLbl val="0"/>
      </c:catAx>
      <c:valAx>
        <c:axId val="36294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5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832767</xdr:colOff>
      <xdr:row>0</xdr:row>
      <xdr:rowOff>0</xdr:rowOff>
    </xdr:from>
    <xdr:to>
      <xdr:col>2</xdr:col>
      <xdr:colOff>4092</xdr:colOff>
      <xdr:row>5</xdr:row>
      <xdr:rowOff>114300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317" y="0"/>
          <a:ext cx="1447800" cy="144780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0</xdr:row>
      <xdr:rowOff>190499</xdr:rowOff>
    </xdr:from>
    <xdr:to>
      <xdr:col>3</xdr:col>
      <xdr:colOff>838200</xdr:colOff>
      <xdr:row>5</xdr:row>
      <xdr:rowOff>38099</xdr:rowOff>
    </xdr:to>
    <xdr:sp macro="" textlink="">
      <xdr:nvSpPr>
        <xdr:cNvPr id="12" name="สี่เหลี่ยมผืนผ้า 11"/>
        <xdr:cNvSpPr/>
      </xdr:nvSpPr>
      <xdr:spPr>
        <a:xfrm>
          <a:off x="2000250" y="190499"/>
          <a:ext cx="6457950" cy="1038225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th-TH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แบบประเมิน</a:t>
          </a:r>
          <a:r>
            <a:rPr lang="en-US" sz="36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 SDQ </a:t>
          </a:r>
          <a:r>
            <a:rPr lang="th-TH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ฉบับครูประเมินนักเรียน) </a:t>
          </a:r>
        </a:p>
      </xdr:txBody>
    </xdr:sp>
    <xdr:clientData/>
  </xdr:twoCellAnchor>
  <xdr:twoCellAnchor>
    <xdr:from>
      <xdr:col>3</xdr:col>
      <xdr:colOff>590550</xdr:colOff>
      <xdr:row>7</xdr:row>
      <xdr:rowOff>247650</xdr:rowOff>
    </xdr:from>
    <xdr:to>
      <xdr:col>5</xdr:col>
      <xdr:colOff>104775</xdr:colOff>
      <xdr:row>10</xdr:row>
      <xdr:rowOff>38100</xdr:rowOff>
    </xdr:to>
    <xdr:grpSp>
      <xdr:nvGrpSpPr>
        <xdr:cNvPr id="4" name="กลุ่ม 3"/>
        <xdr:cNvGrpSpPr/>
      </xdr:nvGrpSpPr>
      <xdr:grpSpPr>
        <a:xfrm>
          <a:off x="7258050" y="2181225"/>
          <a:ext cx="1390650" cy="590550"/>
          <a:chOff x="3571875" y="3581401"/>
          <a:chExt cx="1657350" cy="517748"/>
        </a:xfrm>
      </xdr:grpSpPr>
      <xdr:grpSp>
        <xdr:nvGrpSpPr>
          <xdr:cNvPr id="5" name="กลุ่ม 4"/>
          <xdr:cNvGrpSpPr/>
        </xdr:nvGrpSpPr>
        <xdr:grpSpPr>
          <a:xfrm>
            <a:off x="3571875" y="3737088"/>
            <a:ext cx="1657350" cy="336550"/>
            <a:chOff x="9847791" y="254000"/>
            <a:chExt cx="2615039" cy="331258"/>
          </a:xfrm>
        </xdr:grpSpPr>
        <xdr:sp macro="[0]!ShowAboutUs" textlink="">
          <xdr:nvSpPr>
            <xdr:cNvPr id="7" name="สี่เหลี่ยมผืนผ้ามุมมน 6"/>
            <xdr:cNvSpPr/>
          </xdr:nvSpPr>
          <xdr:spPr>
            <a:xfrm>
              <a:off x="9847791" y="254000"/>
              <a:ext cx="2615039" cy="331258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sp macro="[0]!ShowAboutUs" textlink="">
          <xdr:nvSpPr>
            <xdr:cNvPr id="8" name="กล่องข้อความ 7"/>
            <xdr:cNvSpPr txBox="1"/>
          </xdr:nvSpPr>
          <xdr:spPr>
            <a:xfrm>
              <a:off x="10118312" y="271992"/>
              <a:ext cx="2224284" cy="2741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th-TH" sz="1100"/>
                <a:t>เกี่ยวกับโปรแกรม</a:t>
              </a:r>
            </a:p>
          </xdr:txBody>
        </xdr:sp>
      </xdr:grpSp>
      <xdr:pic macro="[0]!ShowAboutUs">
        <xdr:nvPicPr>
          <xdr:cNvPr id="6" name="รูปภาพ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95157" y="3581401"/>
            <a:ext cx="451073" cy="51774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10</xdr:col>
      <xdr:colOff>676274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448425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กรอกข้อมูล </a:t>
          </a:r>
          <a:r>
            <a:rPr kumimoji="0" lang="en-US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SDQ</a:t>
          </a:r>
          <a:endParaRPr kumimoji="0" lang="th-TH" sz="28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666747</xdr:colOff>
      <xdr:row>4</xdr:row>
      <xdr:rowOff>102183</xdr:rowOff>
    </xdr:from>
    <xdr:to>
      <xdr:col>9</xdr:col>
      <xdr:colOff>685799</xdr:colOff>
      <xdr:row>6</xdr:row>
      <xdr:rowOff>159123</xdr:rowOff>
    </xdr:to>
    <xdr:grpSp>
      <xdr:nvGrpSpPr>
        <xdr:cNvPr id="4" name="กลุ่ม 3"/>
        <xdr:cNvGrpSpPr/>
      </xdr:nvGrpSpPr>
      <xdr:grpSpPr>
        <a:xfrm>
          <a:off x="6229347" y="1054683"/>
          <a:ext cx="1200152" cy="476040"/>
          <a:chOff x="7439024" y="264108"/>
          <a:chExt cx="1571727" cy="476040"/>
        </a:xfrm>
      </xdr:grpSpPr>
      <xdr:grpSp>
        <xdr:nvGrpSpPr>
          <xdr:cNvPr id="5" name="กลุ่ม 4"/>
          <xdr:cNvGrpSpPr/>
        </xdr:nvGrpSpPr>
        <xdr:grpSpPr>
          <a:xfrm>
            <a:off x="7439024" y="335998"/>
            <a:ext cx="1571727" cy="404150"/>
            <a:chOff x="7610474" y="88348"/>
            <a:chExt cx="1571727" cy="404150"/>
          </a:xfrm>
        </xdr:grpSpPr>
        <xdr:sp macro="[0]!ShtSDQForm.SaveData" textlink="">
          <xdr:nvSpPr>
            <xdr:cNvPr id="7" name="สี่เหลี่ยมผืนผ้ามุมมน 6"/>
            <xdr:cNvSpPr/>
          </xdr:nvSpPr>
          <xdr:spPr>
            <a:xfrm>
              <a:off x="7610474" y="104775"/>
              <a:ext cx="1571727" cy="371475"/>
            </a:xfrm>
            <a:prstGeom prst="roundRect">
              <a:avLst/>
            </a:prstGeom>
            <a:solidFill>
              <a:schemeClr val="bg2">
                <a:lumMod val="90000"/>
              </a:scheme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1" i="0" u="none" strike="noStrike" kern="0" cap="none" spc="0" normalizeH="0" baseline="0" noProof="0">
                <a:ln w="22225">
                  <a:solidFill>
                    <a:srgbClr val="ED7D31"/>
                  </a:solidFill>
                  <a:prstDash val="solid"/>
                </a:ln>
                <a:solidFill>
                  <a:srgbClr val="ED7D31">
                    <a:lumMod val="40000"/>
                    <a:lumOff val="6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ShtSDQForm.SaveData" textlink="">
          <xdr:nvSpPr>
            <xdr:cNvPr id="8" name="สี่เหลี่ยมผืนผ้า 7"/>
            <xdr:cNvSpPr/>
          </xdr:nvSpPr>
          <xdr:spPr>
            <a:xfrm>
              <a:off x="8036108" y="88348"/>
              <a:ext cx="1070737" cy="404150"/>
            </a:xfrm>
            <a:prstGeom prst="rect">
              <a:avLst/>
            </a:prstGeom>
            <a:noFill/>
          </xdr:spPr>
          <xdr:txBody>
            <a:bodyPr wrap="square" lIns="91440" tIns="45720" rIns="91440" bIns="4572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800" b="0" i="0" u="none" strike="noStrike" kern="0" cap="none" spc="0" normalizeH="0" baseline="0" noProof="0">
                  <a:ln w="0"/>
                  <a:solidFill>
                    <a:sysClr val="windowText" lastClr="000000"/>
                  </a:solidFill>
                  <a:effectLst>
                    <a:outerShdw blurRad="38100" dist="19050" dir="2700000" algn="tl" rotWithShape="0">
                      <a:sysClr val="windowText" lastClr="000000">
                        <a:alpha val="40000"/>
                      </a:sysClr>
                    </a:outerShdw>
                  </a:effectLst>
                  <a:uLnTx/>
                  <a:uFillTx/>
                  <a:latin typeface="Angsana New" panose="02020603050405020304" pitchFamily="18" charset="-34"/>
                  <a:cs typeface="Angsana New" panose="02020603050405020304" pitchFamily="18" charset="-34"/>
                </a:rPr>
                <a:t>บันทึก</a:t>
              </a:r>
            </a:p>
          </xdr:txBody>
        </xdr:sp>
      </xdr:grpSp>
      <xdr:pic macro="[0]!ShtSDQForm.SaveData">
        <xdr:nvPicPr>
          <xdr:cNvPr id="6" name="รูปภาพ 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22666" y="264108"/>
            <a:ext cx="451073" cy="399106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57144</xdr:colOff>
      <xdr:row>2</xdr:row>
      <xdr:rowOff>97873</xdr:rowOff>
    </xdr:from>
    <xdr:to>
      <xdr:col>9</xdr:col>
      <xdr:colOff>676270</xdr:colOff>
      <xdr:row>4</xdr:row>
      <xdr:rowOff>82923</xdr:rowOff>
    </xdr:to>
    <xdr:grpSp>
      <xdr:nvGrpSpPr>
        <xdr:cNvPr id="10" name="กลุ่ม 9"/>
        <xdr:cNvGrpSpPr/>
      </xdr:nvGrpSpPr>
      <xdr:grpSpPr>
        <a:xfrm>
          <a:off x="6886569" y="631273"/>
          <a:ext cx="542926" cy="404150"/>
          <a:chOff x="7610471" y="88348"/>
          <a:chExt cx="699742" cy="404150"/>
        </a:xfrm>
      </xdr:grpSpPr>
      <xdr:sp macro="" textlink="">
        <xdr:nvSpPr>
          <xdr:cNvPr id="12" name="สี่เหลี่ยมผืนผ้ามุมมน 11"/>
          <xdr:cNvSpPr/>
        </xdr:nvSpPr>
        <xdr:spPr>
          <a:xfrm>
            <a:off x="7610476" y="104775"/>
            <a:ext cx="699732" cy="371475"/>
          </a:xfrm>
          <a:prstGeom prst="roundRect">
            <a:avLst/>
          </a:prstGeom>
          <a:solidFill>
            <a:schemeClr val="bg2">
              <a:lumMod val="90000"/>
            </a:schemeClr>
          </a:solidFill>
          <a:ln w="1270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1" i="0" u="none" strike="noStrike" kern="0" cap="none" spc="0" normalizeH="0" baseline="0" noProof="0">
              <a:ln w="22225">
                <a:solidFill>
                  <a:srgbClr val="ED7D31"/>
                </a:solidFill>
                <a:prstDash val="solid"/>
              </a:ln>
              <a:solidFill>
                <a:srgbClr val="ED7D31">
                  <a:lumMod val="40000"/>
                  <a:lumOff val="6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endParaRPr>
          </a:p>
        </xdr:txBody>
      </xdr:sp>
      <xdr:sp macro="[0]!ShtSDQForm.GetData" textlink="">
        <xdr:nvSpPr>
          <xdr:cNvPr id="13" name="สี่เหลี่ยมผืนผ้า 12"/>
          <xdr:cNvSpPr/>
        </xdr:nvSpPr>
        <xdr:spPr>
          <a:xfrm>
            <a:off x="7610471" y="88348"/>
            <a:ext cx="699742" cy="404150"/>
          </a:xfrm>
          <a:prstGeom prst="rect">
            <a:avLst/>
          </a:prstGeom>
          <a:noFill/>
        </xdr:spPr>
        <xdr:txBody>
          <a:bodyPr wrap="square" lIns="91440" tIns="45720" rIns="91440" bIns="45720" anchor="ctr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800" b="0" i="0" u="none" strike="noStrike" kern="0" cap="none" spc="0" normalizeH="0" baseline="0" noProof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ngsana New" panose="02020603050405020304" pitchFamily="18" charset="-34"/>
                <a:cs typeface="Angsana New" panose="02020603050405020304" pitchFamily="18" charset="-34"/>
              </a:rPr>
              <a:t>ตกลง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16</xdr:col>
      <xdr:colOff>676274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162675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พิมพ์แบบประเมิน </a:t>
          </a:r>
          <a:r>
            <a:rPr kumimoji="0" lang="en-US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SDQ</a:t>
          </a:r>
          <a:endParaRPr kumimoji="0" lang="th-TH" sz="28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466725</xdr:colOff>
      <xdr:row>1</xdr:row>
      <xdr:rowOff>200024</xdr:rowOff>
    </xdr:from>
    <xdr:to>
      <xdr:col>16</xdr:col>
      <xdr:colOff>320232</xdr:colOff>
      <xdr:row>6</xdr:row>
      <xdr:rowOff>47624</xdr:rowOff>
    </xdr:to>
    <xdr:grpSp>
      <xdr:nvGrpSpPr>
        <xdr:cNvPr id="6" name="กลุ่ม 5"/>
        <xdr:cNvGrpSpPr/>
      </xdr:nvGrpSpPr>
      <xdr:grpSpPr>
        <a:xfrm>
          <a:off x="5848350" y="466724"/>
          <a:ext cx="1653732" cy="561975"/>
          <a:chOff x="2628900" y="-35037"/>
          <a:chExt cx="2034117" cy="492238"/>
        </a:xfrm>
      </xdr:grpSpPr>
      <xdr:grpSp>
        <xdr:nvGrpSpPr>
          <xdr:cNvPr id="7" name="กลุ่ม 6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[0]!PrintSheet" textlink="">
          <xdr:nvSpPr>
            <xdr:cNvPr id="9" name="สี่เหลี่ยมผืนผ้ามุมมน 8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PrintSheet" textlink="">
          <xdr:nvSpPr>
            <xdr:cNvPr id="10" name="กล่องข้อความ 9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พิมพ์ข้อมูลหน้านี้</a:t>
              </a:r>
            </a:p>
          </xdr:txBody>
        </xdr:sp>
      </xdr:grpSp>
      <xdr:pic macro="[0]!PrintSheet"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16</xdr:col>
      <xdr:colOff>676274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210300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พิมพ์ปก</a:t>
          </a:r>
        </a:p>
      </xdr:txBody>
    </xdr:sp>
    <xdr:clientData/>
  </xdr:twoCellAnchor>
  <xdr:twoCellAnchor>
    <xdr:from>
      <xdr:col>13</xdr:col>
      <xdr:colOff>466725</xdr:colOff>
      <xdr:row>1</xdr:row>
      <xdr:rowOff>200024</xdr:rowOff>
    </xdr:from>
    <xdr:to>
      <xdr:col>16</xdr:col>
      <xdr:colOff>320232</xdr:colOff>
      <xdr:row>6</xdr:row>
      <xdr:rowOff>47624</xdr:rowOff>
    </xdr:to>
    <xdr:grpSp>
      <xdr:nvGrpSpPr>
        <xdr:cNvPr id="3" name="กลุ่ม 2"/>
        <xdr:cNvGrpSpPr/>
      </xdr:nvGrpSpPr>
      <xdr:grpSpPr>
        <a:xfrm>
          <a:off x="5848350" y="466724"/>
          <a:ext cx="1653732" cy="561975"/>
          <a:chOff x="2628900" y="-35037"/>
          <a:chExt cx="2034117" cy="492238"/>
        </a:xfrm>
      </xdr:grpSpPr>
      <xdr:grpSp>
        <xdr:nvGrpSpPr>
          <xdr:cNvPr id="4" name="กลุ่ม 3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[0]!PrintSheet" textlink="">
          <xdr:nvSpPr>
            <xdr:cNvPr id="6" name="สี่เหลี่ยมผืนผ้ามุมมน 5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PrintSheet" textlink="">
          <xdr:nvSpPr>
            <xdr:cNvPr id="7" name="กล่องข้อความ 6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พิมพ์ข้อมูลหน้านี้</a:t>
              </a:r>
            </a:p>
          </xdr:txBody>
        </xdr:sp>
      </xdr:grpSp>
      <xdr:pic macro="[0]!PrintSheet"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38101</xdr:colOff>
      <xdr:row>0</xdr:row>
      <xdr:rowOff>100691</xdr:rowOff>
    </xdr:from>
    <xdr:to>
      <xdr:col>8</xdr:col>
      <xdr:colOff>257175</xdr:colOff>
      <xdr:row>8</xdr:row>
      <xdr:rowOff>224515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00691"/>
          <a:ext cx="1533524" cy="1752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16</xdr:col>
      <xdr:colOff>676274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210300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พิมพ์แบบประเมิน </a:t>
          </a:r>
          <a:r>
            <a:rPr kumimoji="0" lang="en-US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SDQ</a:t>
          </a:r>
          <a:endParaRPr kumimoji="0" lang="th-TH" sz="28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428626</xdr:colOff>
      <xdr:row>5</xdr:row>
      <xdr:rowOff>66675</xdr:rowOff>
    </xdr:from>
    <xdr:to>
      <xdr:col>16</xdr:col>
      <xdr:colOff>23024</xdr:colOff>
      <xdr:row>7</xdr:row>
      <xdr:rowOff>95249</xdr:rowOff>
    </xdr:to>
    <xdr:grpSp>
      <xdr:nvGrpSpPr>
        <xdr:cNvPr id="3" name="กลุ่ม 2"/>
        <xdr:cNvGrpSpPr/>
      </xdr:nvGrpSpPr>
      <xdr:grpSpPr>
        <a:xfrm>
          <a:off x="5810251" y="971550"/>
          <a:ext cx="1394623" cy="485774"/>
          <a:chOff x="2628900" y="-35037"/>
          <a:chExt cx="2034117" cy="492238"/>
        </a:xfrm>
      </xdr:grpSpPr>
      <xdr:grpSp>
        <xdr:nvGrpSpPr>
          <xdr:cNvPr id="4" name="กลุ่ม 3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" textlink="">
          <xdr:nvSpPr>
            <xdr:cNvPr id="6" name="สี่เหลี่ยมผืนผ้ามุมมน 5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PrintSheet" textlink="">
          <xdr:nvSpPr>
            <xdr:cNvPr id="7" name="กล่องข้อความ 6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พิมพ์ข้อมูลหน้านี้</a:t>
              </a:r>
            </a:p>
          </xdr:txBody>
        </xdr:sp>
      </xdr:grpSp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161919</xdr:colOff>
      <xdr:row>2</xdr:row>
      <xdr:rowOff>47624</xdr:rowOff>
    </xdr:from>
    <xdr:to>
      <xdr:col>16</xdr:col>
      <xdr:colOff>95245</xdr:colOff>
      <xdr:row>4</xdr:row>
      <xdr:rowOff>44822</xdr:rowOff>
    </xdr:to>
    <xdr:grpSp>
      <xdr:nvGrpSpPr>
        <xdr:cNvPr id="8" name="กลุ่ม 7"/>
        <xdr:cNvGrpSpPr/>
      </xdr:nvGrpSpPr>
      <xdr:grpSpPr>
        <a:xfrm>
          <a:off x="6743694" y="581024"/>
          <a:ext cx="533401" cy="311523"/>
          <a:chOff x="7610471" y="88348"/>
          <a:chExt cx="699742" cy="404150"/>
        </a:xfrm>
      </xdr:grpSpPr>
      <xdr:sp macro="" textlink="">
        <xdr:nvSpPr>
          <xdr:cNvPr id="9" name="สี่เหลี่ยมผืนผ้ามุมมน 8"/>
          <xdr:cNvSpPr/>
        </xdr:nvSpPr>
        <xdr:spPr>
          <a:xfrm>
            <a:off x="7610476" y="104775"/>
            <a:ext cx="699732" cy="371475"/>
          </a:xfrm>
          <a:prstGeom prst="roundRect">
            <a:avLst/>
          </a:prstGeom>
          <a:solidFill>
            <a:schemeClr val="bg2">
              <a:lumMod val="90000"/>
            </a:schemeClr>
          </a:solidFill>
          <a:ln w="1270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1" i="0" u="none" strike="noStrike" kern="0" cap="none" spc="0" normalizeH="0" baseline="0" noProof="0">
              <a:ln w="22225">
                <a:solidFill>
                  <a:srgbClr val="ED7D31"/>
                </a:solidFill>
                <a:prstDash val="solid"/>
              </a:ln>
              <a:solidFill>
                <a:srgbClr val="ED7D31">
                  <a:lumMod val="40000"/>
                  <a:lumOff val="6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endParaRPr>
          </a:p>
        </xdr:txBody>
      </xdr:sp>
      <xdr:sp macro="[0]!ShtSDQStudentReport.GetStudentData" textlink="">
        <xdr:nvSpPr>
          <xdr:cNvPr id="10" name="สี่เหลี่ยมผืนผ้า 9"/>
          <xdr:cNvSpPr/>
        </xdr:nvSpPr>
        <xdr:spPr>
          <a:xfrm>
            <a:off x="7610471" y="88348"/>
            <a:ext cx="699742" cy="404150"/>
          </a:xfrm>
          <a:prstGeom prst="rect">
            <a:avLst/>
          </a:prstGeom>
          <a:noFill/>
        </xdr:spPr>
        <xdr:txBody>
          <a:bodyPr wrap="square" lIns="91440" tIns="45720" rIns="91440" bIns="45720" anchor="ctr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800" b="0" i="0" u="none" strike="noStrike" kern="0" cap="none" spc="0" normalizeH="0" baseline="0" noProof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ngsana New" panose="02020603050405020304" pitchFamily="18" charset="-34"/>
                <a:cs typeface="Angsana New" panose="02020603050405020304" pitchFamily="18" charset="-34"/>
              </a:rPr>
              <a:t>ตกลง</a:t>
            </a:r>
          </a:p>
        </xdr:txBody>
      </xdr:sp>
    </xdr:grpSp>
    <xdr:clientData/>
  </xdr:twoCellAnchor>
  <xdr:twoCellAnchor>
    <xdr:from>
      <xdr:col>13</xdr:col>
      <xdr:colOff>314326</xdr:colOff>
      <xdr:row>12</xdr:row>
      <xdr:rowOff>66675</xdr:rowOff>
    </xdr:from>
    <xdr:to>
      <xdr:col>15</xdr:col>
      <xdr:colOff>594524</xdr:colOff>
      <xdr:row>14</xdr:row>
      <xdr:rowOff>76199</xdr:rowOff>
    </xdr:to>
    <xdr:grpSp>
      <xdr:nvGrpSpPr>
        <xdr:cNvPr id="11" name="กลุ่ม 10"/>
        <xdr:cNvGrpSpPr/>
      </xdr:nvGrpSpPr>
      <xdr:grpSpPr>
        <a:xfrm>
          <a:off x="5695951" y="2619375"/>
          <a:ext cx="1480348" cy="485774"/>
          <a:chOff x="2628900" y="-35037"/>
          <a:chExt cx="2034117" cy="492238"/>
        </a:xfrm>
      </xdr:grpSpPr>
      <xdr:grpSp>
        <xdr:nvGrpSpPr>
          <xdr:cNvPr id="12" name="กลุ่ม 11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" textlink="">
          <xdr:nvSpPr>
            <xdr:cNvPr id="14" name="สี่เหลี่ยมผืนผ้ามุมมน 13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ShtSDQStudentReport.PrintRange" textlink="">
          <xdr:nvSpPr>
            <xdr:cNvPr id="15" name="กล่องข้อความ 14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พิมพ์ข้อมูลช่วงนี้</a:t>
              </a:r>
            </a:p>
          </xdr:txBody>
        </xdr:sp>
      </xdr:grpSp>
      <xdr:pic>
        <xdr:nvPicPr>
          <xdr:cNvPr id="13" name="รูปภาพ 1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19</xdr:col>
      <xdr:colOff>9524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457950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สรุปผล </a:t>
          </a:r>
          <a:r>
            <a:rPr kumimoji="0" lang="en-US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SDQ</a:t>
          </a:r>
          <a:endParaRPr kumimoji="0" lang="th-TH" sz="28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161919</xdr:colOff>
      <xdr:row>2</xdr:row>
      <xdr:rowOff>190499</xdr:rowOff>
    </xdr:from>
    <xdr:to>
      <xdr:col>18</xdr:col>
      <xdr:colOff>95245</xdr:colOff>
      <xdr:row>4</xdr:row>
      <xdr:rowOff>44822</xdr:rowOff>
    </xdr:to>
    <xdr:grpSp>
      <xdr:nvGrpSpPr>
        <xdr:cNvPr id="3" name="กลุ่ม 2"/>
        <xdr:cNvGrpSpPr/>
      </xdr:nvGrpSpPr>
      <xdr:grpSpPr>
        <a:xfrm>
          <a:off x="6934194" y="723899"/>
          <a:ext cx="533401" cy="387723"/>
          <a:chOff x="7610471" y="88348"/>
          <a:chExt cx="699742" cy="404150"/>
        </a:xfrm>
      </xdr:grpSpPr>
      <xdr:sp macro="" textlink="">
        <xdr:nvSpPr>
          <xdr:cNvPr id="4" name="สี่เหลี่ยมผืนผ้ามุมมน 3"/>
          <xdr:cNvSpPr/>
        </xdr:nvSpPr>
        <xdr:spPr>
          <a:xfrm>
            <a:off x="7610476" y="104775"/>
            <a:ext cx="699732" cy="371475"/>
          </a:xfrm>
          <a:prstGeom prst="roundRect">
            <a:avLst/>
          </a:prstGeom>
          <a:solidFill>
            <a:schemeClr val="bg2">
              <a:lumMod val="90000"/>
            </a:schemeClr>
          </a:solidFill>
          <a:ln w="1270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h-TH" sz="1100" b="1" i="0" u="none" strike="noStrike" kern="0" cap="none" spc="0" normalizeH="0" baseline="0" noProof="0">
              <a:ln w="22225">
                <a:solidFill>
                  <a:srgbClr val="ED7D31"/>
                </a:solidFill>
                <a:prstDash val="solid"/>
              </a:ln>
              <a:solidFill>
                <a:srgbClr val="ED7D31">
                  <a:lumMod val="40000"/>
                  <a:lumOff val="6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endParaRPr>
          </a:p>
        </xdr:txBody>
      </xdr:sp>
      <xdr:sp macro="[0]!ShtClassroomReport.GetClassroomData" textlink="">
        <xdr:nvSpPr>
          <xdr:cNvPr id="5" name="สี่เหลี่ยมผืนผ้า 4"/>
          <xdr:cNvSpPr/>
        </xdr:nvSpPr>
        <xdr:spPr>
          <a:xfrm>
            <a:off x="7610471" y="88348"/>
            <a:ext cx="699742" cy="404150"/>
          </a:xfrm>
          <a:prstGeom prst="rect">
            <a:avLst/>
          </a:prstGeom>
          <a:noFill/>
        </xdr:spPr>
        <xdr:txBody>
          <a:bodyPr wrap="square" lIns="91440" tIns="45720" rIns="91440" bIns="45720" anchor="ctr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800" b="0" i="0" u="none" strike="noStrike" kern="0" cap="none" spc="0" normalizeH="0" baseline="0" noProof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ngsana New" panose="02020603050405020304" pitchFamily="18" charset="-34"/>
                <a:cs typeface="Angsana New" panose="02020603050405020304" pitchFamily="18" charset="-34"/>
              </a:rPr>
              <a:t>ตกลง</a:t>
            </a:r>
          </a:p>
        </xdr:txBody>
      </xdr:sp>
    </xdr:grpSp>
    <xdr:clientData/>
  </xdr:twoCellAnchor>
  <xdr:twoCellAnchor>
    <xdr:from>
      <xdr:col>15</xdr:col>
      <xdr:colOff>438150</xdr:colOff>
      <xdr:row>5</xdr:row>
      <xdr:rowOff>19050</xdr:rowOff>
    </xdr:from>
    <xdr:to>
      <xdr:col>18</xdr:col>
      <xdr:colOff>291657</xdr:colOff>
      <xdr:row>6</xdr:row>
      <xdr:rowOff>238739</xdr:rowOff>
    </xdr:to>
    <xdr:grpSp>
      <xdr:nvGrpSpPr>
        <xdr:cNvPr id="6" name="กลุ่ม 5"/>
        <xdr:cNvGrpSpPr/>
      </xdr:nvGrpSpPr>
      <xdr:grpSpPr>
        <a:xfrm>
          <a:off x="6010275" y="1171575"/>
          <a:ext cx="1653732" cy="486389"/>
          <a:chOff x="2628900" y="-35037"/>
          <a:chExt cx="2034117" cy="492238"/>
        </a:xfrm>
      </xdr:grpSpPr>
      <xdr:grpSp>
        <xdr:nvGrpSpPr>
          <xdr:cNvPr id="7" name="กลุ่ม 6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" textlink="">
          <xdr:nvSpPr>
            <xdr:cNvPr id="9" name="สี่เหลี่ยมผืนผ้ามุมมน 8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PrintSheet" textlink="">
          <xdr:nvSpPr>
            <xdr:cNvPr id="10" name="กล่องข้อความ 9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พิมพ์ข้อมูลหน้านี้</a:t>
              </a:r>
            </a:p>
          </xdr:txBody>
        </xdr:sp>
      </xdr:grpSp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19</xdr:col>
      <xdr:colOff>9524</xdr:colOff>
      <xdr:row>1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6457950" y="0"/>
          <a:ext cx="2724149" cy="4953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สรุปผล </a:t>
          </a:r>
          <a:r>
            <a:rPr kumimoji="0" lang="en-US" sz="28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SDQ</a:t>
          </a:r>
          <a:endParaRPr kumimoji="0" lang="th-TH" sz="28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428625</xdr:colOff>
      <xdr:row>1</xdr:row>
      <xdr:rowOff>161925</xdr:rowOff>
    </xdr:from>
    <xdr:to>
      <xdr:col>18</xdr:col>
      <xdr:colOff>282132</xdr:colOff>
      <xdr:row>3</xdr:row>
      <xdr:rowOff>200025</xdr:rowOff>
    </xdr:to>
    <xdr:grpSp>
      <xdr:nvGrpSpPr>
        <xdr:cNvPr id="6" name="กลุ่ม 5"/>
        <xdr:cNvGrpSpPr/>
      </xdr:nvGrpSpPr>
      <xdr:grpSpPr>
        <a:xfrm>
          <a:off x="6000750" y="428625"/>
          <a:ext cx="1653732" cy="571500"/>
          <a:chOff x="2628900" y="-35037"/>
          <a:chExt cx="2034117" cy="492238"/>
        </a:xfrm>
      </xdr:grpSpPr>
      <xdr:grpSp>
        <xdr:nvGrpSpPr>
          <xdr:cNvPr id="7" name="กลุ่ม 6"/>
          <xdr:cNvGrpSpPr/>
        </xdr:nvGrpSpPr>
        <xdr:grpSpPr>
          <a:xfrm>
            <a:off x="2672293" y="120651"/>
            <a:ext cx="1990724" cy="336550"/>
            <a:chOff x="9847791" y="254000"/>
            <a:chExt cx="3141051" cy="331258"/>
          </a:xfrm>
        </xdr:grpSpPr>
        <xdr:sp macro="" textlink="">
          <xdr:nvSpPr>
            <xdr:cNvPr id="9" name="สี่เหลี่ยมผืนผ้ามุมมน 8"/>
            <xdr:cNvSpPr/>
          </xdr:nvSpPr>
          <xdr:spPr>
            <a:xfrm>
              <a:off x="9847791" y="254000"/>
              <a:ext cx="3141051" cy="331258"/>
            </a:xfrm>
            <a:prstGeom prst="roundRect">
              <a:avLst/>
            </a:prstGeom>
            <a:solidFill>
              <a:srgbClr val="E7E6E6">
                <a:lumMod val="75000"/>
              </a:srgb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Tahoma" panose="020B0604030504040204" pitchFamily="34" charset="0"/>
              </a:endParaRPr>
            </a:p>
          </xdr:txBody>
        </xdr:sp>
        <xdr:sp macro="[0]!PrintSheet" textlink="">
          <xdr:nvSpPr>
            <xdr:cNvPr id="10" name="กล่องข้อความ 9"/>
            <xdr:cNvSpPr txBox="1"/>
          </xdr:nvSpPr>
          <xdr:spPr>
            <a:xfrm>
              <a:off x="10289114" y="271992"/>
              <a:ext cx="2609556" cy="27410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Tahoma" panose="020B0604030504040204" pitchFamily="34" charset="0"/>
                </a:rPr>
                <a:t>พิมพ์ข้อมูลหน้านี้</a:t>
              </a:r>
            </a:p>
          </xdr:txBody>
        </xdr:sp>
      </xdr:grpSp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8900" y="-35037"/>
            <a:ext cx="451073" cy="45107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400050</xdr:colOff>
      <xdr:row>12</xdr:row>
      <xdr:rowOff>19050</xdr:rowOff>
    </xdr:from>
    <xdr:to>
      <xdr:col>13</xdr:col>
      <xdr:colOff>428624</xdr:colOff>
      <xdr:row>22</xdr:row>
      <xdr:rowOff>161925</xdr:rowOff>
    </xdr:to>
    <xdr:graphicFrame macro="">
      <xdr:nvGraphicFramePr>
        <xdr:cNvPr id="12" name="แผนภูมิ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23812</xdr:colOff>
      <xdr:row>25</xdr:row>
      <xdr:rowOff>85725</xdr:rowOff>
    </xdr:from>
    <xdr:to>
      <xdr:col>13</xdr:col>
      <xdr:colOff>419100</xdr:colOff>
      <xdr:row>37</xdr:row>
      <xdr:rowOff>200025</xdr:rowOff>
    </xdr:to>
    <xdr:graphicFrame macro="">
      <xdr:nvGraphicFramePr>
        <xdr:cNvPr id="15" name="แผนภูมิ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0"/>
  <sheetViews>
    <sheetView workbookViewId="0">
      <selection activeCell="B14" sqref="B14"/>
    </sheetView>
  </sheetViews>
  <sheetFormatPr defaultRowHeight="15"/>
  <cols>
    <col min="6" max="6" width="24.42578125" customWidth="1"/>
    <col min="7" max="7" width="19.5703125" customWidth="1"/>
    <col min="8" max="8" width="13.85546875" customWidth="1"/>
    <col min="9" max="9" width="13.28515625" customWidth="1"/>
  </cols>
  <sheetData>
    <row r="1" spans="1:8">
      <c r="A1" t="s">
        <v>9</v>
      </c>
      <c r="B1" t="s">
        <v>18</v>
      </c>
      <c r="D1">
        <v>1</v>
      </c>
      <c r="F1" t="s">
        <v>18</v>
      </c>
      <c r="G1" t="s">
        <v>18</v>
      </c>
      <c r="H1" t="s">
        <v>18</v>
      </c>
    </row>
    <row r="2" spans="1:8">
      <c r="A2" t="s">
        <v>13</v>
      </c>
      <c r="B2" t="s">
        <v>31</v>
      </c>
      <c r="C2">
        <v>0</v>
      </c>
      <c r="D2">
        <f>D1+1</f>
        <v>2</v>
      </c>
      <c r="E2" s="67" t="s">
        <v>27</v>
      </c>
      <c r="F2" t="s">
        <v>70</v>
      </c>
      <c r="G2" t="s">
        <v>81</v>
      </c>
      <c r="H2" t="s">
        <v>85</v>
      </c>
    </row>
    <row r="3" spans="1:8">
      <c r="A3" t="s">
        <v>14</v>
      </c>
      <c r="B3" t="s">
        <v>92</v>
      </c>
      <c r="C3">
        <v>1</v>
      </c>
      <c r="D3">
        <f t="shared" ref="D3:D60" si="0">D2+1</f>
        <v>3</v>
      </c>
      <c r="E3" s="67" t="s">
        <v>28</v>
      </c>
      <c r="F3" t="s">
        <v>71</v>
      </c>
      <c r="G3" t="s">
        <v>82</v>
      </c>
      <c r="H3" t="s">
        <v>86</v>
      </c>
    </row>
    <row r="4" spans="1:8">
      <c r="A4" t="s">
        <v>145</v>
      </c>
      <c r="B4" t="s">
        <v>32</v>
      </c>
      <c r="C4">
        <v>2</v>
      </c>
      <c r="D4">
        <f t="shared" si="0"/>
        <v>4</v>
      </c>
      <c r="F4" t="s">
        <v>72</v>
      </c>
      <c r="G4" t="s">
        <v>83</v>
      </c>
      <c r="H4" t="s">
        <v>87</v>
      </c>
    </row>
    <row r="5" spans="1:8">
      <c r="A5" t="s">
        <v>146</v>
      </c>
      <c r="C5">
        <v>3</v>
      </c>
      <c r="D5">
        <f t="shared" si="0"/>
        <v>5</v>
      </c>
      <c r="F5" t="s">
        <v>73</v>
      </c>
      <c r="G5" t="s">
        <v>84</v>
      </c>
      <c r="H5" t="s">
        <v>88</v>
      </c>
    </row>
    <row r="6" spans="1:8">
      <c r="A6" t="s">
        <v>147</v>
      </c>
      <c r="D6">
        <f t="shared" si="0"/>
        <v>6</v>
      </c>
    </row>
    <row r="7" spans="1:8">
      <c r="A7" t="s">
        <v>148</v>
      </c>
      <c r="D7">
        <f t="shared" si="0"/>
        <v>7</v>
      </c>
    </row>
    <row r="8" spans="1:8">
      <c r="D8">
        <f t="shared" si="0"/>
        <v>8</v>
      </c>
    </row>
    <row r="9" spans="1:8">
      <c r="D9">
        <f t="shared" si="0"/>
        <v>9</v>
      </c>
    </row>
    <row r="10" spans="1:8">
      <c r="D10">
        <f t="shared" si="0"/>
        <v>10</v>
      </c>
    </row>
    <row r="11" spans="1:8">
      <c r="D11">
        <f t="shared" si="0"/>
        <v>11</v>
      </c>
    </row>
    <row r="12" spans="1:8">
      <c r="D12">
        <f t="shared" si="0"/>
        <v>12</v>
      </c>
    </row>
    <row r="13" spans="1:8">
      <c r="D13">
        <f t="shared" si="0"/>
        <v>13</v>
      </c>
    </row>
    <row r="14" spans="1:8">
      <c r="D14">
        <f t="shared" si="0"/>
        <v>14</v>
      </c>
    </row>
    <row r="15" spans="1:8">
      <c r="D15">
        <f t="shared" si="0"/>
        <v>15</v>
      </c>
    </row>
    <row r="16" spans="1:8">
      <c r="D16">
        <f t="shared" si="0"/>
        <v>16</v>
      </c>
    </row>
    <row r="17" spans="4:4">
      <c r="D17">
        <f t="shared" si="0"/>
        <v>17</v>
      </c>
    </row>
    <row r="18" spans="4:4">
      <c r="D18">
        <f t="shared" si="0"/>
        <v>18</v>
      </c>
    </row>
    <row r="19" spans="4:4">
      <c r="D19">
        <f t="shared" si="0"/>
        <v>19</v>
      </c>
    </row>
    <row r="20" spans="4:4">
      <c r="D20">
        <f t="shared" si="0"/>
        <v>20</v>
      </c>
    </row>
    <row r="21" spans="4:4">
      <c r="D21">
        <f t="shared" si="0"/>
        <v>21</v>
      </c>
    </row>
    <row r="22" spans="4:4">
      <c r="D22">
        <f t="shared" si="0"/>
        <v>22</v>
      </c>
    </row>
    <row r="23" spans="4:4">
      <c r="D23">
        <f t="shared" si="0"/>
        <v>23</v>
      </c>
    </row>
    <row r="24" spans="4:4">
      <c r="D24">
        <f t="shared" si="0"/>
        <v>24</v>
      </c>
    </row>
    <row r="25" spans="4:4">
      <c r="D25">
        <f t="shared" si="0"/>
        <v>25</v>
      </c>
    </row>
    <row r="26" spans="4:4">
      <c r="D26">
        <f t="shared" si="0"/>
        <v>26</v>
      </c>
    </row>
    <row r="27" spans="4:4">
      <c r="D27">
        <f t="shared" si="0"/>
        <v>27</v>
      </c>
    </row>
    <row r="28" spans="4:4">
      <c r="D28">
        <f t="shared" si="0"/>
        <v>28</v>
      </c>
    </row>
    <row r="29" spans="4:4">
      <c r="D29">
        <f t="shared" si="0"/>
        <v>29</v>
      </c>
    </row>
    <row r="30" spans="4:4">
      <c r="D30">
        <f t="shared" si="0"/>
        <v>30</v>
      </c>
    </row>
    <row r="31" spans="4:4">
      <c r="D31">
        <f t="shared" si="0"/>
        <v>31</v>
      </c>
    </row>
    <row r="32" spans="4:4">
      <c r="D32">
        <f t="shared" si="0"/>
        <v>32</v>
      </c>
    </row>
    <row r="33" spans="4:4">
      <c r="D33">
        <f t="shared" si="0"/>
        <v>33</v>
      </c>
    </row>
    <row r="34" spans="4:4">
      <c r="D34">
        <f t="shared" si="0"/>
        <v>34</v>
      </c>
    </row>
    <row r="35" spans="4:4">
      <c r="D35">
        <f t="shared" si="0"/>
        <v>35</v>
      </c>
    </row>
    <row r="36" spans="4:4">
      <c r="D36">
        <f t="shared" si="0"/>
        <v>36</v>
      </c>
    </row>
    <row r="37" spans="4:4">
      <c r="D37">
        <f t="shared" si="0"/>
        <v>37</v>
      </c>
    </row>
    <row r="38" spans="4:4">
      <c r="D38">
        <f t="shared" si="0"/>
        <v>38</v>
      </c>
    </row>
    <row r="39" spans="4:4">
      <c r="D39">
        <f t="shared" si="0"/>
        <v>39</v>
      </c>
    </row>
    <row r="40" spans="4:4">
      <c r="D40">
        <f t="shared" si="0"/>
        <v>40</v>
      </c>
    </row>
    <row r="41" spans="4:4">
      <c r="D41">
        <f t="shared" si="0"/>
        <v>41</v>
      </c>
    </row>
    <row r="42" spans="4:4">
      <c r="D42">
        <f t="shared" si="0"/>
        <v>42</v>
      </c>
    </row>
    <row r="43" spans="4:4">
      <c r="D43">
        <f t="shared" si="0"/>
        <v>43</v>
      </c>
    </row>
    <row r="44" spans="4:4">
      <c r="D44">
        <f t="shared" si="0"/>
        <v>44</v>
      </c>
    </row>
    <row r="45" spans="4:4">
      <c r="D45">
        <f t="shared" si="0"/>
        <v>45</v>
      </c>
    </row>
    <row r="46" spans="4:4">
      <c r="D46">
        <f t="shared" si="0"/>
        <v>46</v>
      </c>
    </row>
    <row r="47" spans="4:4">
      <c r="D47">
        <f t="shared" si="0"/>
        <v>47</v>
      </c>
    </row>
    <row r="48" spans="4:4">
      <c r="D48">
        <f t="shared" si="0"/>
        <v>48</v>
      </c>
    </row>
    <row r="49" spans="4:4">
      <c r="D49">
        <f t="shared" si="0"/>
        <v>49</v>
      </c>
    </row>
    <row r="50" spans="4:4">
      <c r="D50">
        <f t="shared" si="0"/>
        <v>50</v>
      </c>
    </row>
    <row r="51" spans="4:4">
      <c r="D51">
        <f t="shared" si="0"/>
        <v>51</v>
      </c>
    </row>
    <row r="52" spans="4:4">
      <c r="D52">
        <f t="shared" si="0"/>
        <v>52</v>
      </c>
    </row>
    <row r="53" spans="4:4">
      <c r="D53">
        <f t="shared" si="0"/>
        <v>53</v>
      </c>
    </row>
    <row r="54" spans="4:4">
      <c r="D54">
        <f t="shared" si="0"/>
        <v>54</v>
      </c>
    </row>
    <row r="55" spans="4:4">
      <c r="D55">
        <f t="shared" si="0"/>
        <v>55</v>
      </c>
    </row>
    <row r="56" spans="4:4">
      <c r="D56">
        <f t="shared" si="0"/>
        <v>56</v>
      </c>
    </row>
    <row r="57" spans="4:4">
      <c r="D57">
        <f t="shared" si="0"/>
        <v>57</v>
      </c>
    </row>
    <row r="58" spans="4:4">
      <c r="D58">
        <f t="shared" si="0"/>
        <v>58</v>
      </c>
    </row>
    <row r="59" spans="4:4">
      <c r="D59">
        <f t="shared" si="0"/>
        <v>59</v>
      </c>
    </row>
    <row r="60" spans="4:4">
      <c r="D60">
        <f t="shared" si="0"/>
        <v>60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ClassroomReport1"/>
  <dimension ref="A1:S38"/>
  <sheetViews>
    <sheetView workbookViewId="0">
      <pane xSplit="15" ySplit="5" topLeftCell="P6" activePane="bottomRight" state="frozen"/>
      <selection pane="topRight" activeCell="P1" sqref="P1"/>
      <selection pane="bottomLeft" activeCell="A6" sqref="A6"/>
      <selection pane="bottomRight" activeCell="R14" sqref="R14"/>
    </sheetView>
  </sheetViews>
  <sheetFormatPr defaultColWidth="9" defaultRowHeight="21"/>
  <cols>
    <col min="1" max="2" width="5.5703125" style="33" customWidth="1"/>
    <col min="3" max="15" width="5.5703125" style="1" customWidth="1"/>
    <col min="16" max="16" width="9" style="1" customWidth="1"/>
    <col min="17" max="19" width="9" style="1"/>
    <col min="20" max="25" width="5.5703125" style="1" customWidth="1"/>
    <col min="26" max="16384" width="9" style="1"/>
  </cols>
  <sheetData>
    <row r="1" spans="1:19">
      <c r="A1" s="281" t="s">
        <v>158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2"/>
      <c r="Q1" s="22"/>
      <c r="R1" s="22"/>
      <c r="S1" s="22"/>
    </row>
    <row r="2" spans="1:19">
      <c r="A2" s="281" t="s">
        <v>1</v>
      </c>
      <c r="B2" s="281"/>
      <c r="C2" s="282" t="str">
        <f>ตั้งค่า!C12</f>
        <v>ชุมชนบ้านบุสามัคคีพัฒนา</v>
      </c>
      <c r="D2" s="282"/>
      <c r="E2" s="282"/>
      <c r="F2" s="282"/>
      <c r="G2" s="282"/>
      <c r="H2" s="282"/>
      <c r="I2" s="281" t="s">
        <v>22</v>
      </c>
      <c r="J2" s="281"/>
      <c r="K2" s="281"/>
      <c r="L2" s="282" t="str">
        <f>ตั้งค่า!C16</f>
        <v>นครราชสีมา เขต 2</v>
      </c>
      <c r="M2" s="282"/>
      <c r="N2" s="282"/>
      <c r="O2" s="282"/>
      <c r="P2" s="22"/>
      <c r="Q2" s="22"/>
      <c r="R2" s="22"/>
      <c r="S2" s="22"/>
    </row>
    <row r="3" spans="1:19">
      <c r="A3" s="281" t="s">
        <v>23</v>
      </c>
      <c r="B3" s="281"/>
      <c r="C3" s="290" t="str">
        <f>ตั้งค่า!C13</f>
        <v>หนองพลวง</v>
      </c>
      <c r="D3" s="290"/>
      <c r="E3" s="290"/>
      <c r="F3" s="281" t="s">
        <v>24</v>
      </c>
      <c r="G3" s="281"/>
      <c r="H3" s="292" t="str">
        <f>ตั้งค่า!C14</f>
        <v>จักราช</v>
      </c>
      <c r="I3" s="292"/>
      <c r="J3" s="292"/>
      <c r="K3" s="281" t="s">
        <v>4</v>
      </c>
      <c r="L3" s="281"/>
      <c r="M3" s="290" t="str">
        <f>ตั้งค่า!C15</f>
        <v>นครราชสีมา</v>
      </c>
      <c r="N3" s="290"/>
      <c r="O3" s="290"/>
      <c r="P3" s="22"/>
      <c r="Q3" s="22"/>
      <c r="R3" s="22"/>
      <c r="S3" s="22"/>
    </row>
    <row r="4" spans="1:19" ht="21" customHeight="1">
      <c r="A4" s="281" t="s">
        <v>6</v>
      </c>
      <c r="B4" s="281"/>
      <c r="C4" s="293">
        <f>ตั้งค่า!C17</f>
        <v>241730</v>
      </c>
      <c r="D4" s="293"/>
      <c r="E4" s="293"/>
      <c r="F4" s="70" t="s">
        <v>7</v>
      </c>
      <c r="G4" s="71" t="str">
        <f>ตั้งค่า!C9</f>
        <v>ม.1</v>
      </c>
      <c r="H4" s="281" t="s">
        <v>25</v>
      </c>
      <c r="I4" s="281"/>
      <c r="J4" s="291" t="str">
        <f>ตั้งค่า!C18</f>
        <v>นายแสงสว่าง  เข็มทิพย์</v>
      </c>
      <c r="K4" s="291"/>
      <c r="L4" s="291"/>
      <c r="M4" s="291"/>
      <c r="N4" s="291"/>
      <c r="O4" s="291"/>
      <c r="P4" s="40"/>
      <c r="Q4" s="181"/>
      <c r="R4" s="22"/>
      <c r="S4" s="22"/>
    </row>
    <row r="5" spans="1:19" ht="6.75" customHeight="1">
      <c r="A5" s="27"/>
      <c r="B5" s="60"/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1"/>
      <c r="P5" s="22"/>
      <c r="Q5" s="22"/>
      <c r="R5" s="22"/>
      <c r="S5" s="22"/>
    </row>
    <row r="6" spans="1:19" ht="21" customHeight="1">
      <c r="A6" s="173"/>
      <c r="B6" s="174"/>
      <c r="C6" s="174"/>
      <c r="D6" s="174"/>
      <c r="E6" s="174"/>
      <c r="F6" s="174"/>
      <c r="G6" s="175"/>
      <c r="H6" s="175"/>
      <c r="I6" s="173"/>
      <c r="J6" s="173"/>
      <c r="K6" s="173"/>
      <c r="L6" s="173"/>
      <c r="M6" s="173"/>
      <c r="N6" s="173"/>
      <c r="O6" s="173"/>
      <c r="P6" s="22"/>
      <c r="Q6" s="22"/>
      <c r="R6" s="22"/>
      <c r="S6" s="22"/>
    </row>
    <row r="7" spans="1:19" ht="21" customHeight="1">
      <c r="A7" s="312" t="s">
        <v>151</v>
      </c>
      <c r="B7" s="312"/>
      <c r="C7" s="310" t="s">
        <v>152</v>
      </c>
      <c r="D7" s="310"/>
      <c r="E7" s="310"/>
      <c r="F7" s="310"/>
      <c r="G7" s="310"/>
      <c r="H7" s="310"/>
      <c r="I7" s="312" t="s">
        <v>139</v>
      </c>
      <c r="J7" s="310" t="s">
        <v>131</v>
      </c>
      <c r="K7" s="310"/>
      <c r="L7" s="310" t="s">
        <v>143</v>
      </c>
      <c r="M7" s="310"/>
      <c r="N7" s="310" t="s">
        <v>153</v>
      </c>
      <c r="O7" s="310"/>
      <c r="P7" s="22"/>
      <c r="Q7" s="22"/>
      <c r="R7" s="22"/>
      <c r="S7" s="22"/>
    </row>
    <row r="8" spans="1:19" ht="18.95" customHeight="1">
      <c r="A8" s="312"/>
      <c r="B8" s="312"/>
      <c r="C8" s="310" t="s">
        <v>131</v>
      </c>
      <c r="D8" s="310"/>
      <c r="E8" s="310" t="s">
        <v>143</v>
      </c>
      <c r="F8" s="310"/>
      <c r="G8" s="310" t="s">
        <v>153</v>
      </c>
      <c r="H8" s="310"/>
      <c r="I8" s="312"/>
      <c r="J8" s="172" t="s">
        <v>155</v>
      </c>
      <c r="K8" s="172" t="s">
        <v>156</v>
      </c>
      <c r="L8" s="172" t="s">
        <v>155</v>
      </c>
      <c r="M8" s="172" t="s">
        <v>156</v>
      </c>
      <c r="N8" s="172" t="s">
        <v>155</v>
      </c>
      <c r="O8" s="172" t="s">
        <v>156</v>
      </c>
      <c r="P8" s="22"/>
      <c r="Q8" s="22"/>
      <c r="R8" s="22"/>
      <c r="S8" s="22"/>
    </row>
    <row r="9" spans="1:19" s="49" customFormat="1" ht="17.45" customHeight="1">
      <c r="A9" s="313">
        <f>COUNTA(รายชื่อ!C3:C62)</f>
        <v>0</v>
      </c>
      <c r="B9" s="313"/>
      <c r="C9" s="313">
        <f>COUNTIF(การแปรผล!BZ3:BZ62,"ปกติ")</f>
        <v>0</v>
      </c>
      <c r="D9" s="313"/>
      <c r="E9" s="313">
        <f>COUNTIF(การแปรผล!BZ3:BZ62,"เสี่ยง")</f>
        <v>0</v>
      </c>
      <c r="F9" s="313"/>
      <c r="G9" s="313">
        <f>COUNTIF(การแปรผล!BZ3:BZ62,"มีปัญหา")</f>
        <v>0</v>
      </c>
      <c r="H9" s="313"/>
      <c r="I9" s="182">
        <f>COUNTIF(การแปรผล!BT3:BT62,"มีจุดแข็ง")</f>
        <v>0</v>
      </c>
      <c r="J9" s="182">
        <f>COUNTIFS(การแปรผล!BZ3:BZ62,"ปกติ",การแปรผล!CA3:CA62,"ชาย")</f>
        <v>0</v>
      </c>
      <c r="K9" s="182">
        <f>COUNTIFS(การแปรผล!BZ3:BZ62,"ปกติ",การแปรผล!CA3:CA62,"หญิง")</f>
        <v>0</v>
      </c>
      <c r="L9" s="182">
        <f>COUNTIFS(การแปรผล!BZ3:BZ62,"เสี่ยง",การแปรผล!CA3:CA62,"ชาย")</f>
        <v>0</v>
      </c>
      <c r="M9" s="185">
        <f>COUNTIFS(การแปรผล!BZ3:BZ62,"เสี่ยง",การแปรผล!CA3:CA62,"หญิง")</f>
        <v>0</v>
      </c>
      <c r="N9" s="182">
        <f>COUNTIFS(การแปรผล!BZ3:BZ62,"มีปัญหา",การแปรผล!CA3:CA62,"ชาย")</f>
        <v>0</v>
      </c>
      <c r="O9" s="182">
        <f>COUNTIFS(การแปรผล!BZ3:BZ62,"มีปัญหา",การแปรผล!CA3:CA62,"หญิง")</f>
        <v>0</v>
      </c>
      <c r="P9" s="63"/>
      <c r="Q9" s="63"/>
      <c r="R9" s="63"/>
      <c r="S9" s="63"/>
    </row>
    <row r="10" spans="1:19" s="49" customFormat="1" ht="17.45" customHeight="1">
      <c r="A10" s="176"/>
      <c r="B10" s="176"/>
      <c r="C10" s="176"/>
      <c r="D10" s="176"/>
      <c r="E10" s="176"/>
      <c r="F10" s="176"/>
      <c r="G10" s="176"/>
      <c r="H10" s="176"/>
      <c r="I10" s="177"/>
      <c r="J10" s="177"/>
      <c r="K10" s="177"/>
      <c r="L10" s="177"/>
      <c r="M10" s="178"/>
      <c r="N10" s="179"/>
      <c r="O10" s="179"/>
      <c r="P10" s="63"/>
      <c r="Q10" s="63"/>
      <c r="R10" s="63"/>
      <c r="S10" s="63"/>
    </row>
    <row r="11" spans="1:19" s="49" customFormat="1" ht="17.45" customHeight="1">
      <c r="A11" s="311" t="str">
        <f>"แผนภูมิแสดงผลการประเมิน SDQ ฉบับครูเป็นผู้ประเมินนักเรียน ชั้น " &amp; G4</f>
        <v>แผนภูมิแสดงผลการประเมิน SDQ ฉบับครูเป็นผู้ประเมินนักเรียน ชั้น ม.1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63"/>
      <c r="Q11" s="63"/>
      <c r="R11" s="63"/>
      <c r="S11" s="63"/>
    </row>
    <row r="12" spans="1:19" s="49" customFormat="1" ht="17.45" customHeight="1">
      <c r="A12" s="176"/>
      <c r="B12" s="176"/>
      <c r="C12" s="176"/>
      <c r="D12" s="176"/>
      <c r="E12" s="176"/>
      <c r="F12" s="176"/>
      <c r="G12" s="176"/>
      <c r="H12" s="176"/>
      <c r="I12" s="177"/>
      <c r="J12" s="177"/>
      <c r="K12" s="177"/>
      <c r="L12" s="177"/>
      <c r="M12" s="178"/>
      <c r="N12" s="179"/>
      <c r="O12" s="179"/>
      <c r="P12" s="63"/>
      <c r="Q12" s="63"/>
      <c r="R12" s="63"/>
      <c r="S12" s="63"/>
    </row>
    <row r="13" spans="1:19" s="49" customFormat="1" ht="17.45" customHeight="1">
      <c r="A13" s="176"/>
      <c r="B13" s="176"/>
      <c r="C13" s="176"/>
      <c r="D13" s="176"/>
      <c r="E13" s="176"/>
      <c r="F13" s="176"/>
      <c r="G13" s="176"/>
      <c r="H13" s="176"/>
      <c r="I13" s="177"/>
      <c r="J13" s="177"/>
      <c r="K13" s="177"/>
      <c r="L13" s="177"/>
      <c r="M13" s="178"/>
      <c r="N13" s="179"/>
      <c r="O13" s="179"/>
      <c r="P13" s="63"/>
      <c r="Q13" s="63"/>
      <c r="R13" s="63"/>
      <c r="S13" s="63"/>
    </row>
    <row r="14" spans="1:19" s="49" customFormat="1" ht="17.45" customHeight="1">
      <c r="A14" s="176"/>
      <c r="B14" s="176"/>
      <c r="C14" s="176"/>
      <c r="D14" s="176"/>
      <c r="E14" s="176"/>
      <c r="F14" s="176"/>
      <c r="G14" s="176"/>
      <c r="H14" s="176"/>
      <c r="I14" s="177"/>
      <c r="J14" s="177"/>
      <c r="K14" s="177"/>
      <c r="L14" s="177"/>
      <c r="M14" s="178"/>
      <c r="N14" s="179"/>
      <c r="O14" s="179"/>
      <c r="P14" s="63"/>
      <c r="Q14" s="63"/>
      <c r="R14" s="63"/>
      <c r="S14" s="63"/>
    </row>
    <row r="15" spans="1:19" s="49" customFormat="1" ht="17.45" customHeight="1">
      <c r="A15" s="176"/>
      <c r="B15" s="176"/>
      <c r="C15" s="176"/>
      <c r="D15" s="176"/>
      <c r="E15" s="176"/>
      <c r="F15" s="176"/>
      <c r="G15" s="176"/>
      <c r="H15" s="176"/>
      <c r="I15" s="177"/>
      <c r="J15" s="177"/>
      <c r="K15" s="177"/>
      <c r="L15" s="177"/>
      <c r="M15" s="178"/>
      <c r="N15" s="179"/>
      <c r="O15" s="179"/>
      <c r="P15" s="63"/>
      <c r="Q15" s="63"/>
      <c r="R15" s="63"/>
      <c r="S15" s="63"/>
    </row>
    <row r="16" spans="1:19" s="49" customFormat="1" ht="17.45" customHeight="1">
      <c r="A16" s="176"/>
      <c r="B16" s="176"/>
      <c r="C16" s="176"/>
      <c r="D16" s="176"/>
      <c r="E16" s="176"/>
      <c r="F16" s="176"/>
      <c r="G16" s="176"/>
      <c r="H16" s="176"/>
      <c r="I16" s="177"/>
      <c r="J16" s="177"/>
      <c r="K16" s="177"/>
      <c r="L16" s="177"/>
      <c r="M16" s="178"/>
      <c r="N16" s="179"/>
      <c r="O16" s="179"/>
      <c r="P16" s="63"/>
      <c r="Q16" s="63"/>
      <c r="R16" s="63"/>
      <c r="S16" s="63"/>
    </row>
    <row r="17" spans="1:19" s="49" customFormat="1" ht="17.45" customHeight="1">
      <c r="A17" s="176"/>
      <c r="B17" s="176"/>
      <c r="C17" s="176"/>
      <c r="D17" s="176"/>
      <c r="E17" s="176"/>
      <c r="F17" s="176"/>
      <c r="G17" s="176"/>
      <c r="H17" s="176"/>
      <c r="I17" s="177"/>
      <c r="J17" s="177"/>
      <c r="K17" s="177"/>
      <c r="L17" s="177"/>
      <c r="M17" s="178"/>
      <c r="N17" s="179"/>
      <c r="O17" s="179"/>
      <c r="P17" s="63"/>
      <c r="Q17" s="63"/>
      <c r="R17" s="63"/>
      <c r="S17" s="63"/>
    </row>
    <row r="18" spans="1:19" s="49" customFormat="1" ht="17.45" customHeight="1">
      <c r="A18" s="176"/>
      <c r="B18" s="180"/>
      <c r="C18" s="180"/>
      <c r="D18" s="176"/>
      <c r="E18" s="176"/>
      <c r="F18" s="176"/>
      <c r="G18" s="176"/>
      <c r="H18" s="176"/>
      <c r="I18" s="177"/>
      <c r="J18" s="177"/>
      <c r="K18" s="177"/>
      <c r="L18" s="177"/>
      <c r="M18" s="178"/>
      <c r="N18" s="179"/>
      <c r="O18" s="179"/>
      <c r="P18" s="63"/>
      <c r="Q18" s="63"/>
      <c r="R18" s="63"/>
      <c r="S18" s="63"/>
    </row>
    <row r="19" spans="1:19" s="49" customFormat="1" ht="17.45" customHeight="1">
      <c r="A19" s="176"/>
      <c r="B19" s="180"/>
      <c r="C19" s="180"/>
      <c r="D19" s="178"/>
      <c r="E19" s="178"/>
      <c r="F19" s="178"/>
      <c r="G19" s="178"/>
      <c r="H19" s="178"/>
      <c r="I19" s="177"/>
      <c r="J19" s="177"/>
      <c r="K19" s="177"/>
      <c r="L19" s="177"/>
      <c r="M19" s="178"/>
      <c r="N19" s="179"/>
      <c r="O19" s="179"/>
      <c r="P19" s="63"/>
      <c r="Q19" s="63"/>
      <c r="R19" s="63"/>
      <c r="S19" s="63"/>
    </row>
    <row r="20" spans="1:19" s="49" customFormat="1" ht="17.45" customHeight="1">
      <c r="A20" s="176"/>
      <c r="B20" s="176"/>
      <c r="C20" s="176"/>
      <c r="D20" s="176"/>
      <c r="E20" s="176"/>
      <c r="F20" s="176"/>
      <c r="G20" s="176"/>
      <c r="H20" s="176"/>
      <c r="I20" s="177"/>
      <c r="J20" s="177"/>
      <c r="K20" s="177"/>
      <c r="L20" s="177"/>
      <c r="M20" s="178"/>
      <c r="N20" s="179"/>
      <c r="O20" s="179"/>
      <c r="P20" s="63"/>
      <c r="Q20" s="63"/>
      <c r="R20" s="63"/>
      <c r="S20" s="63"/>
    </row>
    <row r="21" spans="1:19" s="49" customFormat="1" ht="17.45" customHeight="1">
      <c r="A21" s="176"/>
      <c r="B21" s="176"/>
      <c r="C21" s="176"/>
      <c r="D21" s="176"/>
      <c r="E21" s="176"/>
      <c r="F21" s="176"/>
      <c r="G21" s="176"/>
      <c r="H21" s="176"/>
      <c r="I21" s="177"/>
      <c r="J21" s="177"/>
      <c r="K21" s="177"/>
      <c r="L21" s="177"/>
      <c r="M21" s="178"/>
      <c r="N21" s="179"/>
      <c r="O21" s="179"/>
      <c r="P21" s="63"/>
      <c r="Q21" s="63"/>
      <c r="R21" s="63"/>
      <c r="S21" s="63"/>
    </row>
    <row r="22" spans="1:19" s="49" customFormat="1" ht="17.45" customHeight="1">
      <c r="A22" s="176"/>
      <c r="B22" s="176"/>
      <c r="C22" s="176"/>
      <c r="D22" s="176"/>
      <c r="E22" s="176"/>
      <c r="F22" s="176"/>
      <c r="G22" s="176"/>
      <c r="H22" s="176"/>
      <c r="I22" s="177"/>
      <c r="J22" s="177"/>
      <c r="K22" s="177"/>
      <c r="L22" s="177"/>
      <c r="M22" s="178"/>
      <c r="N22" s="179"/>
      <c r="O22" s="179"/>
      <c r="P22" s="63"/>
      <c r="Q22" s="63"/>
      <c r="R22" s="63"/>
      <c r="S22" s="63"/>
    </row>
    <row r="23" spans="1:19" s="49" customFormat="1" ht="17.45" customHeight="1">
      <c r="A23" s="176"/>
      <c r="B23" s="176"/>
      <c r="C23" s="176"/>
      <c r="D23" s="176"/>
      <c r="E23" s="176"/>
      <c r="F23" s="176"/>
      <c r="G23" s="176"/>
      <c r="H23" s="176"/>
      <c r="I23" s="177"/>
      <c r="J23" s="177"/>
      <c r="K23" s="177"/>
      <c r="L23" s="177"/>
      <c r="M23" s="178"/>
      <c r="N23" s="179"/>
      <c r="O23" s="179"/>
      <c r="P23" s="63"/>
      <c r="Q23" s="63"/>
      <c r="R23" s="63"/>
      <c r="S23" s="63"/>
    </row>
    <row r="24" spans="1:19" s="49" customFormat="1" ht="17.45" customHeight="1">
      <c r="A24" s="176"/>
      <c r="B24" s="176"/>
      <c r="C24" s="176"/>
      <c r="D24" s="176"/>
      <c r="E24" s="176"/>
      <c r="F24" s="176"/>
      <c r="G24" s="176"/>
      <c r="H24" s="176"/>
      <c r="I24" s="177"/>
      <c r="J24" s="177"/>
      <c r="K24" s="177"/>
      <c r="L24" s="177"/>
      <c r="M24" s="178"/>
      <c r="N24" s="179"/>
      <c r="O24" s="179"/>
      <c r="P24" s="63"/>
      <c r="Q24" s="63"/>
      <c r="R24" s="63"/>
      <c r="S24" s="63"/>
    </row>
    <row r="25" spans="1:19" s="49" customFormat="1" ht="17.45" customHeight="1">
      <c r="A25" s="311" t="str">
        <f>"แผนภูมิแสดงผลการประเมิน SDQ ฉบับครูเป็นผู้ประเมินนักเรียน ชั้น " &amp; G4 &amp; " (แยกตามเพศ)"</f>
        <v>แผนภูมิแสดงผลการประเมิน SDQ ฉบับครูเป็นผู้ประเมินนักเรียน ชั้น ม.1 (แยกตามเพศ)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63"/>
      <c r="Q25" s="63"/>
      <c r="R25" s="63"/>
      <c r="S25" s="63"/>
    </row>
    <row r="26" spans="1:19" s="49" customFormat="1" ht="17.45" customHeight="1">
      <c r="A26" s="176"/>
      <c r="B26" s="176"/>
      <c r="C26" s="176"/>
      <c r="D26" s="176"/>
      <c r="E26" s="176"/>
      <c r="F26" s="176"/>
      <c r="G26" s="176"/>
      <c r="H26" s="176"/>
      <c r="I26" s="177"/>
      <c r="J26" s="177"/>
      <c r="K26" s="177"/>
      <c r="L26" s="177"/>
      <c r="M26" s="178"/>
      <c r="N26" s="179"/>
      <c r="O26" s="179"/>
      <c r="P26" s="63"/>
      <c r="Q26" s="63"/>
      <c r="R26" s="63"/>
      <c r="S26" s="63"/>
    </row>
    <row r="27" spans="1:19" s="49" customFormat="1" ht="17.45" customHeight="1">
      <c r="A27" s="176"/>
      <c r="B27" s="176"/>
      <c r="C27" s="176"/>
      <c r="D27" s="176"/>
      <c r="E27" s="176"/>
      <c r="F27" s="176"/>
      <c r="G27" s="176"/>
      <c r="H27" s="176"/>
      <c r="I27" s="177"/>
      <c r="J27" s="177"/>
      <c r="K27" s="177"/>
      <c r="L27" s="177"/>
      <c r="M27" s="178"/>
      <c r="N27" s="179"/>
      <c r="O27" s="179"/>
      <c r="P27" s="63"/>
      <c r="Q27" s="63"/>
      <c r="R27" s="63"/>
      <c r="S27" s="63"/>
    </row>
    <row r="28" spans="1:19" s="49" customFormat="1" ht="17.45" customHeight="1">
      <c r="A28" s="176"/>
      <c r="B28" s="176"/>
      <c r="C28" s="176"/>
      <c r="D28" s="176"/>
      <c r="E28" s="176"/>
      <c r="F28" s="176"/>
      <c r="G28" s="176"/>
      <c r="H28" s="176"/>
      <c r="I28" s="177"/>
      <c r="J28" s="177"/>
      <c r="K28" s="177"/>
      <c r="L28" s="177"/>
      <c r="M28" s="178"/>
      <c r="N28" s="179"/>
      <c r="O28" s="179"/>
      <c r="P28" s="63"/>
      <c r="Q28" s="63"/>
      <c r="R28" s="63"/>
      <c r="S28" s="63"/>
    </row>
    <row r="29" spans="1:19" s="49" customFormat="1" ht="17.45" customHeight="1">
      <c r="A29" s="176"/>
      <c r="B29" s="176"/>
      <c r="C29" s="176"/>
      <c r="D29" s="176"/>
      <c r="E29" s="176"/>
      <c r="F29" s="176"/>
      <c r="G29" s="176"/>
      <c r="H29" s="176"/>
      <c r="I29" s="177"/>
      <c r="J29" s="177"/>
      <c r="K29" s="177"/>
      <c r="L29" s="177"/>
      <c r="M29" s="178"/>
      <c r="N29" s="179"/>
      <c r="O29" s="179"/>
      <c r="P29" s="63"/>
      <c r="Q29" s="63"/>
      <c r="R29" s="63"/>
      <c r="S29" s="63"/>
    </row>
    <row r="30" spans="1:19" s="49" customFormat="1" ht="17.45" customHeight="1">
      <c r="A30" s="176"/>
      <c r="B30" s="176"/>
      <c r="C30" s="176"/>
      <c r="D30" s="176"/>
      <c r="E30" s="176"/>
      <c r="F30" s="176"/>
      <c r="G30" s="176"/>
      <c r="H30" s="176"/>
      <c r="I30" s="177"/>
      <c r="J30" s="177"/>
      <c r="K30" s="177"/>
      <c r="L30" s="177"/>
      <c r="M30" s="178"/>
      <c r="N30" s="179"/>
      <c r="O30" s="179"/>
      <c r="P30" s="63"/>
      <c r="Q30" s="63"/>
      <c r="R30" s="63"/>
      <c r="S30" s="63"/>
    </row>
    <row r="31" spans="1:19" s="49" customFormat="1" ht="17.45" customHeight="1">
      <c r="A31" s="176"/>
      <c r="B31" s="176"/>
      <c r="C31" s="176"/>
      <c r="D31" s="176"/>
      <c r="E31" s="176"/>
      <c r="F31" s="176"/>
      <c r="G31" s="176"/>
      <c r="H31" s="176"/>
      <c r="I31" s="177"/>
      <c r="J31" s="177"/>
      <c r="K31" s="177"/>
      <c r="L31" s="177"/>
      <c r="M31" s="178"/>
      <c r="N31" s="179"/>
      <c r="O31" s="179"/>
      <c r="P31" s="63"/>
      <c r="Q31" s="63"/>
      <c r="R31" s="63"/>
      <c r="S31" s="63"/>
    </row>
    <row r="32" spans="1:19" s="49" customFormat="1" ht="17.45" customHeight="1">
      <c r="A32" s="176"/>
      <c r="B32" s="176"/>
      <c r="C32" s="176"/>
      <c r="D32" s="176"/>
      <c r="E32" s="176"/>
      <c r="F32" s="176"/>
      <c r="G32" s="176"/>
      <c r="H32" s="176"/>
      <c r="I32" s="177"/>
      <c r="J32" s="177"/>
      <c r="K32" s="177"/>
      <c r="L32" s="177"/>
      <c r="M32" s="178"/>
      <c r="N32" s="179"/>
      <c r="O32" s="179"/>
      <c r="P32" s="63"/>
      <c r="Q32" s="63"/>
      <c r="R32" s="63"/>
      <c r="S32" s="63"/>
    </row>
    <row r="33" spans="1:19" s="49" customFormat="1" ht="17.45" customHeight="1">
      <c r="A33" s="176"/>
      <c r="B33" s="176"/>
      <c r="C33" s="176"/>
      <c r="D33" s="176"/>
      <c r="E33" s="176"/>
      <c r="F33" s="176"/>
      <c r="G33" s="176"/>
      <c r="H33" s="176"/>
      <c r="I33" s="177"/>
      <c r="J33" s="177"/>
      <c r="K33" s="177"/>
      <c r="L33" s="177"/>
      <c r="M33" s="178"/>
      <c r="N33" s="179"/>
      <c r="O33" s="179"/>
      <c r="P33" s="63"/>
      <c r="Q33" s="63"/>
      <c r="R33" s="63"/>
      <c r="S33" s="63"/>
    </row>
    <row r="34" spans="1:19" s="49" customFormat="1" ht="17.45" customHeight="1">
      <c r="A34" s="176"/>
      <c r="B34" s="176"/>
      <c r="C34" s="176"/>
      <c r="D34" s="176"/>
      <c r="E34" s="176"/>
      <c r="F34" s="176"/>
      <c r="G34" s="176"/>
      <c r="H34" s="176"/>
      <c r="I34" s="177"/>
      <c r="J34" s="177"/>
      <c r="K34" s="177"/>
      <c r="L34" s="177"/>
      <c r="M34" s="178"/>
      <c r="N34" s="179"/>
      <c r="O34" s="179"/>
      <c r="P34" s="63"/>
      <c r="Q34" s="63"/>
      <c r="R34" s="63"/>
      <c r="S34" s="63"/>
    </row>
    <row r="35" spans="1:19" s="49" customFormat="1" ht="17.45" customHeight="1">
      <c r="A35" s="176"/>
      <c r="B35" s="176"/>
      <c r="C35" s="176"/>
      <c r="D35" s="176"/>
      <c r="E35" s="176"/>
      <c r="F35" s="176"/>
      <c r="G35" s="176"/>
      <c r="H35" s="176"/>
      <c r="I35" s="177"/>
      <c r="J35" s="177"/>
      <c r="K35" s="177"/>
      <c r="L35" s="177"/>
      <c r="M35" s="178"/>
      <c r="N35" s="179"/>
      <c r="O35" s="179"/>
      <c r="P35" s="63"/>
      <c r="Q35" s="63"/>
      <c r="R35" s="63"/>
      <c r="S35" s="63"/>
    </row>
    <row r="36" spans="1:19" s="49" customFormat="1" ht="17.45" customHeight="1">
      <c r="A36" s="176"/>
      <c r="B36" s="176"/>
      <c r="C36" s="176"/>
      <c r="D36" s="176"/>
      <c r="E36" s="176"/>
      <c r="F36" s="176"/>
      <c r="G36" s="176"/>
      <c r="H36" s="176"/>
      <c r="I36" s="177"/>
      <c r="J36" s="177"/>
      <c r="K36" s="177"/>
      <c r="L36" s="177"/>
      <c r="M36" s="178"/>
      <c r="N36" s="179"/>
      <c r="O36" s="179"/>
      <c r="P36" s="63"/>
      <c r="Q36" s="63"/>
      <c r="R36" s="63"/>
      <c r="S36" s="63"/>
    </row>
    <row r="37" spans="1:19" s="49" customFormat="1" ht="17.45" customHeight="1">
      <c r="A37" s="176"/>
      <c r="B37" s="176"/>
      <c r="C37" s="176"/>
      <c r="D37" s="176"/>
      <c r="E37" s="176"/>
      <c r="F37" s="176"/>
      <c r="G37" s="176"/>
      <c r="H37" s="176"/>
      <c r="I37" s="177"/>
      <c r="J37" s="177"/>
      <c r="K37" s="177"/>
      <c r="L37" s="177"/>
      <c r="M37" s="178"/>
      <c r="N37" s="179"/>
      <c r="O37" s="179"/>
      <c r="P37" s="63"/>
      <c r="Q37" s="63"/>
      <c r="R37" s="63"/>
      <c r="S37" s="63"/>
    </row>
    <row r="38" spans="1:19" s="49" customFormat="1" ht="17.45" customHeight="1">
      <c r="A38" s="176"/>
      <c r="B38" s="176"/>
      <c r="C38" s="176"/>
      <c r="D38" s="176"/>
      <c r="E38" s="176"/>
      <c r="F38" s="176"/>
      <c r="G38" s="176"/>
      <c r="H38" s="176"/>
      <c r="I38" s="177"/>
      <c r="J38" s="177"/>
      <c r="K38" s="177"/>
      <c r="L38" s="177"/>
      <c r="M38" s="178"/>
      <c r="N38" s="179"/>
      <c r="O38" s="179"/>
      <c r="P38" s="63"/>
      <c r="Q38" s="63"/>
      <c r="R38" s="63"/>
      <c r="S38" s="63"/>
    </row>
  </sheetData>
  <sheetProtection algorithmName="SHA-512" hashValue="gBhfn8SededcjklvdY7nZ6tSxVDAb1YddaxhqAkHU/BPWHNzZb88SZUyEIqPZwSoBYU/kPZOgsS+OY+gkuqj4A==" saltValue="SuTvL/ZQByZo2A2no0GRMw==" spinCount="100000" sheet="1" objects="1" scenarios="1"/>
  <protectedRanges>
    <protectedRange sqref="L2 H3 M3 C2:C4 G4 J4 A9:M38" name="ช่วง1"/>
  </protectedRanges>
  <mergeCells count="30">
    <mergeCell ref="A1:O1"/>
    <mergeCell ref="A2:B2"/>
    <mergeCell ref="C2:H2"/>
    <mergeCell ref="I2:K2"/>
    <mergeCell ref="L2:O2"/>
    <mergeCell ref="M3:O3"/>
    <mergeCell ref="A4:B4"/>
    <mergeCell ref="C4:E4"/>
    <mergeCell ref="H4:I4"/>
    <mergeCell ref="J4:O4"/>
    <mergeCell ref="A3:B3"/>
    <mergeCell ref="C3:E3"/>
    <mergeCell ref="F3:G3"/>
    <mergeCell ref="H3:J3"/>
    <mergeCell ref="K3:L3"/>
    <mergeCell ref="J7:K7"/>
    <mergeCell ref="C8:D8"/>
    <mergeCell ref="E8:F8"/>
    <mergeCell ref="A25:O25"/>
    <mergeCell ref="A11:O11"/>
    <mergeCell ref="L7:M7"/>
    <mergeCell ref="N7:O7"/>
    <mergeCell ref="A7:B8"/>
    <mergeCell ref="G8:H8"/>
    <mergeCell ref="C7:H7"/>
    <mergeCell ref="C9:D9"/>
    <mergeCell ref="E9:F9"/>
    <mergeCell ref="G9:H9"/>
    <mergeCell ref="A9:B9"/>
    <mergeCell ref="I7:I8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F23"/>
  <sheetViews>
    <sheetView topLeftCell="A7" workbookViewId="0">
      <selection activeCell="B17" sqref="B17"/>
    </sheetView>
  </sheetViews>
  <sheetFormatPr defaultColWidth="9" defaultRowHeight="21"/>
  <cols>
    <col min="1" max="1" width="17.7109375" style="1" customWidth="1"/>
    <col min="2" max="2" width="30.42578125" style="1" customWidth="1"/>
    <col min="3" max="3" width="51.85546875" style="1" customWidth="1"/>
    <col min="4" max="4" width="19.140625" style="1" customWidth="1"/>
    <col min="5" max="16384" width="9" style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 ht="26.25">
      <c r="A7" s="210" t="s">
        <v>29</v>
      </c>
      <c r="B7" s="210"/>
      <c r="C7" s="210"/>
      <c r="D7" s="210"/>
      <c r="E7" s="210"/>
      <c r="F7" s="210"/>
    </row>
    <row r="8" spans="1:6">
      <c r="A8" s="3"/>
      <c r="B8" s="3"/>
      <c r="C8" s="3"/>
      <c r="D8" s="3"/>
      <c r="E8" s="3"/>
      <c r="F8" s="3"/>
    </row>
    <row r="9" spans="1:6">
      <c r="A9" s="3"/>
      <c r="B9" s="161" t="s">
        <v>163</v>
      </c>
      <c r="C9" s="162" t="s">
        <v>174</v>
      </c>
      <c r="D9" s="3"/>
      <c r="E9" s="3"/>
      <c r="F9" s="3"/>
    </row>
    <row r="10" spans="1:6">
      <c r="A10" s="3"/>
      <c r="B10" s="161" t="s">
        <v>164</v>
      </c>
      <c r="C10" s="203" t="s">
        <v>175</v>
      </c>
      <c r="D10" s="3"/>
      <c r="E10" s="3"/>
      <c r="F10" s="3"/>
    </row>
    <row r="11" spans="1:6">
      <c r="A11" s="3"/>
      <c r="B11" s="8" t="s">
        <v>0</v>
      </c>
      <c r="C11" s="4">
        <v>2561</v>
      </c>
      <c r="D11" s="3"/>
      <c r="E11" s="3"/>
      <c r="F11" s="3"/>
    </row>
    <row r="12" spans="1:6">
      <c r="A12" s="3"/>
      <c r="B12" s="8" t="s">
        <v>1</v>
      </c>
      <c r="C12" s="4" t="s">
        <v>165</v>
      </c>
      <c r="D12" s="3"/>
      <c r="E12" s="3"/>
      <c r="F12" s="3"/>
    </row>
    <row r="13" spans="1:6">
      <c r="A13" s="3"/>
      <c r="B13" s="8" t="s">
        <v>2</v>
      </c>
      <c r="C13" s="4" t="s">
        <v>166</v>
      </c>
      <c r="D13" s="3"/>
      <c r="E13" s="3"/>
      <c r="F13" s="3"/>
    </row>
    <row r="14" spans="1:6">
      <c r="A14" s="3"/>
      <c r="B14" s="8" t="s">
        <v>3</v>
      </c>
      <c r="C14" s="4" t="s">
        <v>167</v>
      </c>
      <c r="D14" s="3"/>
      <c r="E14" s="3"/>
      <c r="F14" s="3"/>
    </row>
    <row r="15" spans="1:6">
      <c r="A15" s="3"/>
      <c r="B15" s="8" t="s">
        <v>4</v>
      </c>
      <c r="C15" s="4" t="s">
        <v>168</v>
      </c>
      <c r="D15" s="3"/>
      <c r="E15" s="3"/>
      <c r="F15" s="3"/>
    </row>
    <row r="16" spans="1:6">
      <c r="A16" s="3"/>
      <c r="B16" s="8" t="s">
        <v>5</v>
      </c>
      <c r="C16" s="4" t="s">
        <v>169</v>
      </c>
      <c r="D16" s="3"/>
      <c r="E16" s="3"/>
      <c r="F16" s="3"/>
    </row>
    <row r="17" spans="1:6">
      <c r="A17" s="3"/>
      <c r="B17" s="8" t="s">
        <v>6</v>
      </c>
      <c r="C17" s="5">
        <v>241730</v>
      </c>
      <c r="D17" s="3"/>
      <c r="E17" s="3"/>
      <c r="F17" s="3"/>
    </row>
    <row r="18" spans="1:6">
      <c r="A18" s="3"/>
      <c r="B18" s="8" t="s">
        <v>25</v>
      </c>
      <c r="C18" s="6" t="s">
        <v>170</v>
      </c>
      <c r="D18" s="3"/>
      <c r="E18" s="3"/>
      <c r="F18" s="3"/>
    </row>
    <row r="19" spans="1:6">
      <c r="A19" s="3"/>
      <c r="B19" s="159" t="s">
        <v>128</v>
      </c>
      <c r="C19" s="160" t="s">
        <v>129</v>
      </c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7"/>
      <c r="B21" s="211"/>
      <c r="C21" s="211"/>
      <c r="D21" s="7"/>
      <c r="E21" s="7"/>
      <c r="F21" s="7"/>
    </row>
    <row r="22" spans="1:6">
      <c r="A22" s="7"/>
      <c r="B22" s="7"/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sheetProtection algorithmName="SHA-512" hashValue="1oNRNwGzSvFWo8rlWJb87w/hrVcJeB0nN2O7k9dE7ULK5ncCV2HXLFfBiE81fm6onXsmWuDUMU2m3rgo7N+NZQ==" saltValue="Yhs9Tuoi2JdKqDz6u6d5ug==" spinCount="100000" sheet="1" objects="1" scenarios="1"/>
  <protectedRanges>
    <protectedRange sqref="C9:C19" name="ช่วง2_1"/>
  </protectedRanges>
  <mergeCells count="2">
    <mergeCell ref="A7:F7"/>
    <mergeCell ref="B21:C21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Student">
    <tabColor theme="9" tint="-0.249977111117893"/>
  </sheetPr>
  <dimension ref="A1:E6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3" sqref="B3:E27"/>
    </sheetView>
  </sheetViews>
  <sheetFormatPr defaultColWidth="9" defaultRowHeight="21"/>
  <cols>
    <col min="1" max="1" width="6.7109375" style="1" customWidth="1"/>
    <col min="2" max="2" width="7" style="1" customWidth="1"/>
    <col min="3" max="3" width="20.5703125" style="1" customWidth="1"/>
    <col min="4" max="4" width="24.5703125" style="1" customWidth="1"/>
    <col min="5" max="16384" width="9" style="1"/>
  </cols>
  <sheetData>
    <row r="1" spans="1:5">
      <c r="A1" s="214" t="s">
        <v>8</v>
      </c>
      <c r="B1" s="212" t="s">
        <v>9</v>
      </c>
      <c r="C1" s="212" t="s">
        <v>10</v>
      </c>
      <c r="D1" s="212" t="s">
        <v>11</v>
      </c>
      <c r="E1" s="212" t="s">
        <v>12</v>
      </c>
    </row>
    <row r="2" spans="1:5">
      <c r="A2" s="215"/>
      <c r="B2" s="213"/>
      <c r="C2" s="216"/>
      <c r="D2" s="216"/>
      <c r="E2" s="213"/>
    </row>
    <row r="3" spans="1:5">
      <c r="A3" s="15">
        <v>1</v>
      </c>
      <c r="B3" s="204"/>
      <c r="C3" s="206"/>
      <c r="D3" s="207"/>
      <c r="E3" s="205"/>
    </row>
    <row r="4" spans="1:5">
      <c r="A4" s="13">
        <f>A3+1</f>
        <v>2</v>
      </c>
      <c r="B4" s="204"/>
      <c r="C4" s="208"/>
      <c r="D4" s="209"/>
      <c r="E4" s="205"/>
    </row>
    <row r="5" spans="1:5">
      <c r="A5" s="13">
        <f t="shared" ref="A5:A62" si="0">A4+1</f>
        <v>3</v>
      </c>
      <c r="B5" s="204"/>
      <c r="C5" s="208"/>
      <c r="D5" s="209"/>
      <c r="E5" s="205"/>
    </row>
    <row r="6" spans="1:5">
      <c r="A6" s="13">
        <f t="shared" si="0"/>
        <v>4</v>
      </c>
      <c r="B6" s="204"/>
      <c r="C6" s="208"/>
      <c r="D6" s="209"/>
      <c r="E6" s="205"/>
    </row>
    <row r="7" spans="1:5">
      <c r="A7" s="13">
        <f t="shared" si="0"/>
        <v>5</v>
      </c>
      <c r="B7" s="204"/>
      <c r="C7" s="208"/>
      <c r="D7" s="209"/>
      <c r="E7" s="205"/>
    </row>
    <row r="8" spans="1:5">
      <c r="A8" s="13">
        <f t="shared" si="0"/>
        <v>6</v>
      </c>
      <c r="B8" s="204"/>
      <c r="C8" s="208"/>
      <c r="D8" s="209"/>
      <c r="E8" s="205"/>
    </row>
    <row r="9" spans="1:5">
      <c r="A9" s="13">
        <f t="shared" si="0"/>
        <v>7</v>
      </c>
      <c r="B9" s="204"/>
      <c r="C9" s="208"/>
      <c r="D9" s="209"/>
      <c r="E9" s="205"/>
    </row>
    <row r="10" spans="1:5">
      <c r="A10" s="13">
        <f t="shared" si="0"/>
        <v>8</v>
      </c>
      <c r="B10" s="204"/>
      <c r="C10" s="208"/>
      <c r="D10" s="209"/>
      <c r="E10" s="205"/>
    </row>
    <row r="11" spans="1:5">
      <c r="A11" s="13">
        <f t="shared" si="0"/>
        <v>9</v>
      </c>
      <c r="B11" s="204"/>
      <c r="C11" s="208"/>
      <c r="D11" s="209"/>
      <c r="E11" s="205"/>
    </row>
    <row r="12" spans="1:5">
      <c r="A12" s="13">
        <f t="shared" si="0"/>
        <v>10</v>
      </c>
      <c r="B12" s="204"/>
      <c r="C12" s="208"/>
      <c r="D12" s="209"/>
      <c r="E12" s="205"/>
    </row>
    <row r="13" spans="1:5">
      <c r="A13" s="13">
        <f t="shared" si="0"/>
        <v>11</v>
      </c>
      <c r="B13" s="204"/>
      <c r="C13" s="208"/>
      <c r="D13" s="209"/>
      <c r="E13" s="205"/>
    </row>
    <row r="14" spans="1:5">
      <c r="A14" s="13">
        <f t="shared" si="0"/>
        <v>12</v>
      </c>
      <c r="B14" s="204"/>
      <c r="C14" s="208"/>
      <c r="D14" s="209"/>
      <c r="E14" s="205"/>
    </row>
    <row r="15" spans="1:5">
      <c r="A15" s="13">
        <f t="shared" si="0"/>
        <v>13</v>
      </c>
      <c r="B15" s="204"/>
      <c r="C15" s="208"/>
      <c r="D15" s="209"/>
      <c r="E15" s="205"/>
    </row>
    <row r="16" spans="1:5">
      <c r="A16" s="13">
        <f t="shared" si="0"/>
        <v>14</v>
      </c>
      <c r="B16" s="204"/>
      <c r="C16" s="208"/>
      <c r="D16" s="209"/>
      <c r="E16" s="205"/>
    </row>
    <row r="17" spans="1:5">
      <c r="A17" s="13">
        <f t="shared" si="0"/>
        <v>15</v>
      </c>
      <c r="B17" s="204"/>
      <c r="C17" s="208"/>
      <c r="D17" s="209"/>
      <c r="E17" s="205"/>
    </row>
    <row r="18" spans="1:5">
      <c r="A18" s="13">
        <f t="shared" si="0"/>
        <v>16</v>
      </c>
      <c r="B18" s="204"/>
      <c r="C18" s="208"/>
      <c r="D18" s="209"/>
      <c r="E18" s="205"/>
    </row>
    <row r="19" spans="1:5">
      <c r="A19" s="13">
        <f t="shared" si="0"/>
        <v>17</v>
      </c>
      <c r="B19" s="204"/>
      <c r="C19" s="208"/>
      <c r="D19" s="209"/>
      <c r="E19" s="205"/>
    </row>
    <row r="20" spans="1:5">
      <c r="A20" s="13">
        <f t="shared" si="0"/>
        <v>18</v>
      </c>
      <c r="B20" s="204"/>
      <c r="C20" s="208"/>
      <c r="D20" s="209"/>
      <c r="E20" s="205"/>
    </row>
    <row r="21" spans="1:5">
      <c r="A21" s="13">
        <f t="shared" si="0"/>
        <v>19</v>
      </c>
      <c r="B21" s="204"/>
      <c r="C21" s="208"/>
      <c r="D21" s="209"/>
      <c r="E21" s="205"/>
    </row>
    <row r="22" spans="1:5">
      <c r="A22" s="13">
        <f t="shared" si="0"/>
        <v>20</v>
      </c>
      <c r="B22" s="204"/>
      <c r="C22" s="208"/>
      <c r="D22" s="209"/>
      <c r="E22" s="205"/>
    </row>
    <row r="23" spans="1:5">
      <c r="A23" s="13">
        <f t="shared" si="0"/>
        <v>21</v>
      </c>
      <c r="B23" s="204"/>
      <c r="C23" s="208"/>
      <c r="D23" s="209"/>
      <c r="E23" s="205"/>
    </row>
    <row r="24" spans="1:5">
      <c r="A24" s="13">
        <f t="shared" si="0"/>
        <v>22</v>
      </c>
      <c r="B24" s="204"/>
      <c r="C24" s="208"/>
      <c r="D24" s="209"/>
      <c r="E24" s="205"/>
    </row>
    <row r="25" spans="1:5">
      <c r="A25" s="13">
        <f t="shared" si="0"/>
        <v>23</v>
      </c>
      <c r="B25" s="204"/>
      <c r="C25" s="208"/>
      <c r="D25" s="209"/>
      <c r="E25" s="205"/>
    </row>
    <row r="26" spans="1:5">
      <c r="A26" s="13">
        <f t="shared" si="0"/>
        <v>24</v>
      </c>
      <c r="B26" s="204"/>
      <c r="C26" s="208"/>
      <c r="D26" s="209"/>
      <c r="E26" s="205"/>
    </row>
    <row r="27" spans="1:5">
      <c r="A27" s="13">
        <f t="shared" si="0"/>
        <v>25</v>
      </c>
      <c r="B27" s="204"/>
      <c r="C27" s="208"/>
      <c r="D27" s="209"/>
      <c r="E27" s="205"/>
    </row>
    <row r="28" spans="1:5">
      <c r="A28" s="13">
        <f t="shared" si="0"/>
        <v>26</v>
      </c>
      <c r="B28" s="16"/>
      <c r="C28" s="17"/>
      <c r="D28" s="17"/>
      <c r="E28" s="10" t="str">
        <f t="shared" ref="E28:E62" si="1">IF(B28="","",IF(B28="เด็กชาย","ชาย",IF(B28="นาย","ชาย",IF(B28="สามเณร","ชาย","หญิง"))))</f>
        <v/>
      </c>
    </row>
    <row r="29" spans="1:5">
      <c r="A29" s="13">
        <f t="shared" si="0"/>
        <v>27</v>
      </c>
      <c r="B29" s="16"/>
      <c r="C29" s="9"/>
      <c r="D29" s="9"/>
      <c r="E29" s="10" t="str">
        <f t="shared" si="1"/>
        <v/>
      </c>
    </row>
    <row r="30" spans="1:5">
      <c r="A30" s="13">
        <f t="shared" si="0"/>
        <v>28</v>
      </c>
      <c r="B30" s="16"/>
      <c r="C30" s="9"/>
      <c r="D30" s="9"/>
      <c r="E30" s="10" t="str">
        <f t="shared" si="1"/>
        <v/>
      </c>
    </row>
    <row r="31" spans="1:5">
      <c r="A31" s="13">
        <f t="shared" si="0"/>
        <v>29</v>
      </c>
      <c r="B31" s="16"/>
      <c r="C31" s="9"/>
      <c r="D31" s="9"/>
      <c r="E31" s="10" t="str">
        <f t="shared" si="1"/>
        <v/>
      </c>
    </row>
    <row r="32" spans="1:5">
      <c r="A32" s="13">
        <f t="shared" si="0"/>
        <v>30</v>
      </c>
      <c r="B32" s="16"/>
      <c r="C32" s="9"/>
      <c r="D32" s="9"/>
      <c r="E32" s="10" t="str">
        <f t="shared" si="1"/>
        <v/>
      </c>
    </row>
    <row r="33" spans="1:5">
      <c r="A33" s="13">
        <f t="shared" si="0"/>
        <v>31</v>
      </c>
      <c r="B33" s="16"/>
      <c r="C33" s="9"/>
      <c r="D33" s="9"/>
      <c r="E33" s="10" t="str">
        <f t="shared" si="1"/>
        <v/>
      </c>
    </row>
    <row r="34" spans="1:5">
      <c r="A34" s="13">
        <f t="shared" si="0"/>
        <v>32</v>
      </c>
      <c r="B34" s="16"/>
      <c r="C34" s="9"/>
      <c r="D34" s="9"/>
      <c r="E34" s="10" t="str">
        <f t="shared" si="1"/>
        <v/>
      </c>
    </row>
    <row r="35" spans="1:5">
      <c r="A35" s="13">
        <f t="shared" si="0"/>
        <v>33</v>
      </c>
      <c r="B35" s="16"/>
      <c r="C35" s="9"/>
      <c r="D35" s="9"/>
      <c r="E35" s="10" t="str">
        <f t="shared" si="1"/>
        <v/>
      </c>
    </row>
    <row r="36" spans="1:5">
      <c r="A36" s="13">
        <f t="shared" si="0"/>
        <v>34</v>
      </c>
      <c r="B36" s="16"/>
      <c r="C36" s="9"/>
      <c r="D36" s="9"/>
      <c r="E36" s="10" t="str">
        <f t="shared" si="1"/>
        <v/>
      </c>
    </row>
    <row r="37" spans="1:5">
      <c r="A37" s="13">
        <f t="shared" si="0"/>
        <v>35</v>
      </c>
      <c r="B37" s="16"/>
      <c r="C37" s="9"/>
      <c r="D37" s="9"/>
      <c r="E37" s="10" t="str">
        <f t="shared" si="1"/>
        <v/>
      </c>
    </row>
    <row r="38" spans="1:5">
      <c r="A38" s="13">
        <f t="shared" si="0"/>
        <v>36</v>
      </c>
      <c r="B38" s="16"/>
      <c r="C38" s="9"/>
      <c r="D38" s="9"/>
      <c r="E38" s="10" t="str">
        <f t="shared" si="1"/>
        <v/>
      </c>
    </row>
    <row r="39" spans="1:5">
      <c r="A39" s="13">
        <f t="shared" si="0"/>
        <v>37</v>
      </c>
      <c r="B39" s="16"/>
      <c r="C39" s="9"/>
      <c r="D39" s="9"/>
      <c r="E39" s="10" t="str">
        <f t="shared" si="1"/>
        <v/>
      </c>
    </row>
    <row r="40" spans="1:5">
      <c r="A40" s="13">
        <f t="shared" si="0"/>
        <v>38</v>
      </c>
      <c r="B40" s="16"/>
      <c r="C40" s="9"/>
      <c r="D40" s="9"/>
      <c r="E40" s="10" t="str">
        <f t="shared" si="1"/>
        <v/>
      </c>
    </row>
    <row r="41" spans="1:5">
      <c r="A41" s="13">
        <f t="shared" si="0"/>
        <v>39</v>
      </c>
      <c r="B41" s="16"/>
      <c r="C41" s="9"/>
      <c r="D41" s="9"/>
      <c r="E41" s="10" t="str">
        <f t="shared" si="1"/>
        <v/>
      </c>
    </row>
    <row r="42" spans="1:5">
      <c r="A42" s="13">
        <f t="shared" si="0"/>
        <v>40</v>
      </c>
      <c r="B42" s="16"/>
      <c r="C42" s="9"/>
      <c r="D42" s="9"/>
      <c r="E42" s="10" t="str">
        <f t="shared" si="1"/>
        <v/>
      </c>
    </row>
    <row r="43" spans="1:5">
      <c r="A43" s="13">
        <f t="shared" si="0"/>
        <v>41</v>
      </c>
      <c r="B43" s="16"/>
      <c r="C43" s="9"/>
      <c r="D43" s="9"/>
      <c r="E43" s="10" t="str">
        <f t="shared" si="1"/>
        <v/>
      </c>
    </row>
    <row r="44" spans="1:5">
      <c r="A44" s="13">
        <f t="shared" si="0"/>
        <v>42</v>
      </c>
      <c r="B44" s="16"/>
      <c r="C44" s="9"/>
      <c r="D44" s="9"/>
      <c r="E44" s="10" t="str">
        <f t="shared" si="1"/>
        <v/>
      </c>
    </row>
    <row r="45" spans="1:5">
      <c r="A45" s="13">
        <f t="shared" si="0"/>
        <v>43</v>
      </c>
      <c r="B45" s="16"/>
      <c r="C45" s="9"/>
      <c r="D45" s="9"/>
      <c r="E45" s="10" t="str">
        <f t="shared" si="1"/>
        <v/>
      </c>
    </row>
    <row r="46" spans="1:5">
      <c r="A46" s="13">
        <f t="shared" si="0"/>
        <v>44</v>
      </c>
      <c r="B46" s="16"/>
      <c r="C46" s="9"/>
      <c r="D46" s="9"/>
      <c r="E46" s="10" t="str">
        <f t="shared" si="1"/>
        <v/>
      </c>
    </row>
    <row r="47" spans="1:5">
      <c r="A47" s="13">
        <f t="shared" si="0"/>
        <v>45</v>
      </c>
      <c r="B47" s="16"/>
      <c r="C47" s="9"/>
      <c r="D47" s="9"/>
      <c r="E47" s="10" t="str">
        <f t="shared" si="1"/>
        <v/>
      </c>
    </row>
    <row r="48" spans="1:5">
      <c r="A48" s="13">
        <f t="shared" si="0"/>
        <v>46</v>
      </c>
      <c r="B48" s="16"/>
      <c r="C48" s="9"/>
      <c r="D48" s="9"/>
      <c r="E48" s="10" t="str">
        <f t="shared" si="1"/>
        <v/>
      </c>
    </row>
    <row r="49" spans="1:5">
      <c r="A49" s="13">
        <f t="shared" si="0"/>
        <v>47</v>
      </c>
      <c r="B49" s="16"/>
      <c r="C49" s="9"/>
      <c r="D49" s="9"/>
      <c r="E49" s="10" t="str">
        <f t="shared" si="1"/>
        <v/>
      </c>
    </row>
    <row r="50" spans="1:5">
      <c r="A50" s="13">
        <f t="shared" si="0"/>
        <v>48</v>
      </c>
      <c r="B50" s="16"/>
      <c r="C50" s="9"/>
      <c r="D50" s="9"/>
      <c r="E50" s="10" t="str">
        <f t="shared" si="1"/>
        <v/>
      </c>
    </row>
    <row r="51" spans="1:5">
      <c r="A51" s="13">
        <f t="shared" si="0"/>
        <v>49</v>
      </c>
      <c r="B51" s="16"/>
      <c r="C51" s="9"/>
      <c r="D51" s="9"/>
      <c r="E51" s="10" t="str">
        <f t="shared" si="1"/>
        <v/>
      </c>
    </row>
    <row r="52" spans="1:5">
      <c r="A52" s="13">
        <f t="shared" si="0"/>
        <v>50</v>
      </c>
      <c r="B52" s="16"/>
      <c r="C52" s="9"/>
      <c r="D52" s="9"/>
      <c r="E52" s="10" t="str">
        <f t="shared" si="1"/>
        <v/>
      </c>
    </row>
    <row r="53" spans="1:5">
      <c r="A53" s="13">
        <f t="shared" si="0"/>
        <v>51</v>
      </c>
      <c r="B53" s="16"/>
      <c r="C53" s="9"/>
      <c r="D53" s="9"/>
      <c r="E53" s="10" t="str">
        <f t="shared" si="1"/>
        <v/>
      </c>
    </row>
    <row r="54" spans="1:5">
      <c r="A54" s="13">
        <f t="shared" si="0"/>
        <v>52</v>
      </c>
      <c r="B54" s="16"/>
      <c r="C54" s="9"/>
      <c r="D54" s="9"/>
      <c r="E54" s="10" t="str">
        <f t="shared" si="1"/>
        <v/>
      </c>
    </row>
    <row r="55" spans="1:5">
      <c r="A55" s="13">
        <f t="shared" si="0"/>
        <v>53</v>
      </c>
      <c r="B55" s="16"/>
      <c r="C55" s="9"/>
      <c r="D55" s="9"/>
      <c r="E55" s="10" t="str">
        <f t="shared" si="1"/>
        <v/>
      </c>
    </row>
    <row r="56" spans="1:5">
      <c r="A56" s="13">
        <f t="shared" si="0"/>
        <v>54</v>
      </c>
      <c r="B56" s="16"/>
      <c r="C56" s="9"/>
      <c r="D56" s="9"/>
      <c r="E56" s="10" t="str">
        <f t="shared" si="1"/>
        <v/>
      </c>
    </row>
    <row r="57" spans="1:5">
      <c r="A57" s="13">
        <f t="shared" si="0"/>
        <v>55</v>
      </c>
      <c r="B57" s="16"/>
      <c r="C57" s="9"/>
      <c r="D57" s="9"/>
      <c r="E57" s="10" t="str">
        <f t="shared" si="1"/>
        <v/>
      </c>
    </row>
    <row r="58" spans="1:5">
      <c r="A58" s="13">
        <f t="shared" si="0"/>
        <v>56</v>
      </c>
      <c r="B58" s="16"/>
      <c r="C58" s="9"/>
      <c r="D58" s="9"/>
      <c r="E58" s="10" t="str">
        <f t="shared" si="1"/>
        <v/>
      </c>
    </row>
    <row r="59" spans="1:5">
      <c r="A59" s="13">
        <f t="shared" si="0"/>
        <v>57</v>
      </c>
      <c r="B59" s="16"/>
      <c r="C59" s="9"/>
      <c r="D59" s="9"/>
      <c r="E59" s="10" t="str">
        <f t="shared" si="1"/>
        <v/>
      </c>
    </row>
    <row r="60" spans="1:5">
      <c r="A60" s="13">
        <f t="shared" si="0"/>
        <v>58</v>
      </c>
      <c r="B60" s="16"/>
      <c r="C60" s="9"/>
      <c r="D60" s="9"/>
      <c r="E60" s="10" t="str">
        <f t="shared" si="1"/>
        <v/>
      </c>
    </row>
    <row r="61" spans="1:5">
      <c r="A61" s="13">
        <f t="shared" si="0"/>
        <v>59</v>
      </c>
      <c r="B61" s="16"/>
      <c r="C61" s="9"/>
      <c r="D61" s="9"/>
      <c r="E61" s="10" t="str">
        <f t="shared" si="1"/>
        <v/>
      </c>
    </row>
    <row r="62" spans="1:5">
      <c r="A62" s="14">
        <f t="shared" si="0"/>
        <v>60</v>
      </c>
      <c r="B62" s="41"/>
      <c r="C62" s="11"/>
      <c r="D62" s="11"/>
      <c r="E62" s="12" t="str">
        <f t="shared" si="1"/>
        <v/>
      </c>
    </row>
  </sheetData>
  <sheetProtection algorithmName="SHA-512" hashValue="vR5+uzdz7NkpoxOpKxwVbiVrsYM/+qbiKLVQp5eWOW8pASHwPD6sA6HndEY3X97ZLPc/ic9TWFZusE5TGSFdBg==" saltValue="U2sNIpQ0FfMzIfEKzkU7zA==" spinCount="100000" sheet="1" objects="1" scenarios="1"/>
  <protectedRanges>
    <protectedRange sqref="B3:D62" name="ช่วง1"/>
  </protectedRanges>
  <mergeCells count="5">
    <mergeCell ref="E1:E2"/>
    <mergeCell ref="A1:A2"/>
    <mergeCell ref="B1:B2"/>
    <mergeCell ref="C1:C2"/>
    <mergeCell ref="D1:D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List!$A$2:$A$7</xm:f>
          </x14:formula1>
          <xm:sqref>B3:B62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SDQForm">
    <tabColor theme="5" tint="0.39997558519241921"/>
  </sheetPr>
  <dimension ref="A1:O56"/>
  <sheetViews>
    <sheetView tabSelected="1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39" sqref="C39"/>
    </sheetView>
  </sheetViews>
  <sheetFormatPr defaultColWidth="9" defaultRowHeight="21"/>
  <cols>
    <col min="1" max="1" width="1.85546875" style="18" customWidth="1"/>
    <col min="2" max="2" width="6.5703125" style="18" customWidth="1"/>
    <col min="3" max="3" width="54" style="18" customWidth="1"/>
    <col min="4" max="4" width="4.42578125" style="18" customWidth="1"/>
    <col min="5" max="5" width="4.85546875" style="18" customWidth="1"/>
    <col min="6" max="6" width="9.42578125" style="20" customWidth="1"/>
    <col min="7" max="7" width="3.28515625" style="20" customWidth="1"/>
    <col min="8" max="8" width="9" style="18" customWidth="1"/>
    <col min="9" max="16384" width="9" style="18"/>
  </cols>
  <sheetData>
    <row r="1" spans="1:15">
      <c r="A1" s="220" t="s">
        <v>30</v>
      </c>
      <c r="B1" s="220"/>
      <c r="C1" s="220"/>
      <c r="D1" s="220"/>
      <c r="E1" s="220"/>
      <c r="F1" s="220"/>
      <c r="G1" s="220"/>
      <c r="H1" s="22"/>
      <c r="I1" s="22"/>
      <c r="J1" s="22"/>
      <c r="K1" s="22"/>
      <c r="L1" s="217" t="s">
        <v>21</v>
      </c>
      <c r="M1" s="217"/>
      <c r="N1" s="217"/>
      <c r="O1" s="217"/>
    </row>
    <row r="2" spans="1:15">
      <c r="A2" s="23"/>
      <c r="B2" s="24" t="s">
        <v>15</v>
      </c>
      <c r="C2" s="31" t="s">
        <v>172</v>
      </c>
      <c r="D2" s="25" t="s">
        <v>7</v>
      </c>
      <c r="E2" s="32" t="str">
        <f>ตั้งค่า!C9</f>
        <v>ม.1</v>
      </c>
      <c r="F2" s="25" t="s">
        <v>8</v>
      </c>
      <c r="G2" s="31">
        <v>4</v>
      </c>
      <c r="H2" s="22"/>
      <c r="I2" s="22"/>
      <c r="J2" s="22"/>
      <c r="K2" s="22"/>
    </row>
    <row r="3" spans="1:15" ht="12" customHeight="1">
      <c r="A3" s="23"/>
      <c r="B3" s="24"/>
      <c r="C3" s="26"/>
      <c r="D3" s="25"/>
      <c r="E3" s="26"/>
      <c r="F3" s="25"/>
      <c r="G3" s="25"/>
      <c r="H3" s="22"/>
      <c r="I3" s="22"/>
      <c r="J3" s="22"/>
      <c r="K3" s="22"/>
    </row>
    <row r="4" spans="1:15" ht="21" customHeight="1">
      <c r="A4" s="23"/>
      <c r="B4" s="222" t="s">
        <v>33</v>
      </c>
      <c r="C4" s="222"/>
      <c r="D4" s="222"/>
      <c r="E4" s="222"/>
      <c r="F4" s="222"/>
      <c r="G4" s="25"/>
      <c r="H4" s="29" t="s">
        <v>8</v>
      </c>
      <c r="I4" s="30">
        <v>4</v>
      </c>
      <c r="J4" s="22"/>
      <c r="K4" s="22"/>
    </row>
    <row r="5" spans="1:15">
      <c r="A5" s="23"/>
      <c r="B5" s="223"/>
      <c r="C5" s="223"/>
      <c r="D5" s="223"/>
      <c r="E5" s="223"/>
      <c r="F5" s="223"/>
      <c r="G5" s="25"/>
      <c r="H5" s="22"/>
      <c r="I5" s="22"/>
      <c r="J5" s="22"/>
      <c r="K5" s="22"/>
    </row>
    <row r="6" spans="1:15" ht="12" customHeight="1">
      <c r="A6" s="23"/>
      <c r="B6" s="23"/>
      <c r="C6" s="23"/>
      <c r="D6" s="23"/>
      <c r="E6" s="23"/>
      <c r="F6" s="25"/>
      <c r="G6" s="25"/>
      <c r="H6" s="22"/>
      <c r="I6" s="22"/>
      <c r="J6" s="22"/>
      <c r="K6" s="22"/>
    </row>
    <row r="7" spans="1:15">
      <c r="A7" s="19"/>
      <c r="B7" s="21" t="s">
        <v>16</v>
      </c>
      <c r="C7" s="221" t="s">
        <v>34</v>
      </c>
      <c r="D7" s="221"/>
      <c r="E7" s="221"/>
      <c r="F7" s="21" t="s">
        <v>18</v>
      </c>
      <c r="G7" s="27"/>
      <c r="H7" s="22"/>
      <c r="I7" s="22"/>
      <c r="J7" s="22"/>
      <c r="K7" s="22"/>
    </row>
    <row r="8" spans="1:15">
      <c r="A8" s="19"/>
      <c r="B8" s="28">
        <v>1</v>
      </c>
      <c r="C8" s="219" t="s">
        <v>35</v>
      </c>
      <c r="D8" s="219"/>
      <c r="E8" s="219"/>
      <c r="F8" s="135" t="s">
        <v>92</v>
      </c>
      <c r="G8" s="42"/>
      <c r="H8" s="217"/>
      <c r="I8" s="217"/>
      <c r="J8" s="217"/>
      <c r="K8" s="217"/>
    </row>
    <row r="9" spans="1:15">
      <c r="A9" s="19"/>
      <c r="B9" s="28">
        <f>B8+1</f>
        <v>2</v>
      </c>
      <c r="C9" s="219" t="s">
        <v>36</v>
      </c>
      <c r="D9" s="219"/>
      <c r="E9" s="219"/>
      <c r="F9" s="135" t="s">
        <v>92</v>
      </c>
      <c r="G9" s="42"/>
      <c r="H9" s="23"/>
      <c r="I9" s="23"/>
      <c r="J9" s="23"/>
      <c r="K9" s="23"/>
    </row>
    <row r="10" spans="1:15">
      <c r="A10" s="19"/>
      <c r="B10" s="28">
        <f t="shared" ref="B10:B32" si="0">B9+1</f>
        <v>3</v>
      </c>
      <c r="C10" s="219" t="s">
        <v>37</v>
      </c>
      <c r="D10" s="219"/>
      <c r="E10" s="219"/>
      <c r="F10" s="135" t="s">
        <v>31</v>
      </c>
      <c r="G10" s="42"/>
      <c r="H10" s="23"/>
      <c r="I10" s="23"/>
      <c r="J10" s="23"/>
      <c r="K10" s="23"/>
    </row>
    <row r="11" spans="1:15">
      <c r="A11" s="19"/>
      <c r="B11" s="28">
        <f t="shared" si="0"/>
        <v>4</v>
      </c>
      <c r="C11" s="219" t="s">
        <v>38</v>
      </c>
      <c r="D11" s="219"/>
      <c r="E11" s="219"/>
      <c r="F11" s="135" t="s">
        <v>32</v>
      </c>
      <c r="G11" s="42"/>
      <c r="H11" s="23"/>
      <c r="I11" s="23"/>
      <c r="J11" s="23"/>
      <c r="K11" s="23"/>
    </row>
    <row r="12" spans="1:15">
      <c r="A12" s="19"/>
      <c r="B12" s="28">
        <f t="shared" si="0"/>
        <v>5</v>
      </c>
      <c r="C12" s="219" t="s">
        <v>39</v>
      </c>
      <c r="D12" s="219"/>
      <c r="E12" s="219"/>
      <c r="F12" s="135" t="s">
        <v>31</v>
      </c>
      <c r="G12" s="42"/>
      <c r="H12" s="23"/>
      <c r="I12" s="23"/>
      <c r="J12" s="23"/>
      <c r="K12" s="23"/>
    </row>
    <row r="13" spans="1:15">
      <c r="A13" s="19"/>
      <c r="B13" s="28">
        <f t="shared" si="0"/>
        <v>6</v>
      </c>
      <c r="C13" s="219" t="s">
        <v>40</v>
      </c>
      <c r="D13" s="219"/>
      <c r="E13" s="219"/>
      <c r="F13" s="135" t="s">
        <v>31</v>
      </c>
      <c r="G13" s="42"/>
      <c r="H13" s="23"/>
      <c r="I13" s="23"/>
      <c r="J13" s="23"/>
      <c r="K13" s="23"/>
    </row>
    <row r="14" spans="1:15">
      <c r="A14" s="19"/>
      <c r="B14" s="28">
        <f t="shared" si="0"/>
        <v>7</v>
      </c>
      <c r="C14" s="219" t="s">
        <v>41</v>
      </c>
      <c r="D14" s="219"/>
      <c r="E14" s="219"/>
      <c r="F14" s="135" t="s">
        <v>92</v>
      </c>
      <c r="G14" s="42"/>
      <c r="H14" s="23"/>
      <c r="I14" s="23"/>
      <c r="J14" s="23"/>
      <c r="K14" s="23"/>
    </row>
    <row r="15" spans="1:15">
      <c r="A15" s="19"/>
      <c r="B15" s="28">
        <f t="shared" si="0"/>
        <v>8</v>
      </c>
      <c r="C15" s="219" t="s">
        <v>42</v>
      </c>
      <c r="D15" s="219"/>
      <c r="E15" s="219"/>
      <c r="F15" s="135" t="s">
        <v>31</v>
      </c>
      <c r="G15" s="42"/>
      <c r="H15" s="23"/>
      <c r="I15" s="23"/>
      <c r="J15" s="23"/>
      <c r="K15" s="23"/>
    </row>
    <row r="16" spans="1:15">
      <c r="A16" s="19"/>
      <c r="B16" s="28">
        <f t="shared" si="0"/>
        <v>9</v>
      </c>
      <c r="C16" s="219" t="s">
        <v>43</v>
      </c>
      <c r="D16" s="219"/>
      <c r="E16" s="219"/>
      <c r="F16" s="135" t="s">
        <v>92</v>
      </c>
      <c r="G16" s="42"/>
      <c r="H16" s="23"/>
      <c r="I16" s="23"/>
      <c r="J16" s="23"/>
      <c r="K16" s="23"/>
    </row>
    <row r="17" spans="1:11">
      <c r="A17" s="19"/>
      <c r="B17" s="28">
        <f t="shared" si="0"/>
        <v>10</v>
      </c>
      <c r="C17" s="219" t="s">
        <v>44</v>
      </c>
      <c r="D17" s="219"/>
      <c r="E17" s="219"/>
      <c r="F17" s="135" t="s">
        <v>31</v>
      </c>
      <c r="G17" s="42"/>
      <c r="H17" s="23"/>
      <c r="I17" s="23"/>
      <c r="J17" s="23"/>
      <c r="K17" s="23"/>
    </row>
    <row r="18" spans="1:11">
      <c r="A18" s="19"/>
      <c r="B18" s="28">
        <f t="shared" si="0"/>
        <v>11</v>
      </c>
      <c r="C18" s="219" t="s">
        <v>45</v>
      </c>
      <c r="D18" s="219"/>
      <c r="E18" s="219"/>
      <c r="F18" s="135" t="s">
        <v>32</v>
      </c>
      <c r="G18" s="42"/>
      <c r="H18" s="23"/>
      <c r="I18" s="23"/>
      <c r="J18" s="23"/>
      <c r="K18" s="23"/>
    </row>
    <row r="19" spans="1:11">
      <c r="A19" s="19"/>
      <c r="B19" s="28">
        <f t="shared" si="0"/>
        <v>12</v>
      </c>
      <c r="C19" s="219" t="s">
        <v>46</v>
      </c>
      <c r="D19" s="219"/>
      <c r="E19" s="219"/>
      <c r="F19" s="135" t="s">
        <v>31</v>
      </c>
      <c r="G19" s="42"/>
      <c r="H19" s="23"/>
      <c r="I19" s="23"/>
      <c r="J19" s="23"/>
      <c r="K19" s="23"/>
    </row>
    <row r="20" spans="1:11">
      <c r="A20" s="19"/>
      <c r="B20" s="28">
        <f t="shared" si="0"/>
        <v>13</v>
      </c>
      <c r="C20" s="219" t="s">
        <v>47</v>
      </c>
      <c r="D20" s="219"/>
      <c r="E20" s="219"/>
      <c r="F20" s="135" t="s">
        <v>31</v>
      </c>
      <c r="G20" s="42"/>
      <c r="H20" s="23"/>
      <c r="I20" s="23"/>
      <c r="J20" s="23"/>
      <c r="K20" s="23"/>
    </row>
    <row r="21" spans="1:11">
      <c r="A21" s="19"/>
      <c r="B21" s="28">
        <f t="shared" si="0"/>
        <v>14</v>
      </c>
      <c r="C21" s="219" t="s">
        <v>48</v>
      </c>
      <c r="D21" s="219"/>
      <c r="E21" s="219"/>
      <c r="F21" s="135" t="s">
        <v>92</v>
      </c>
      <c r="G21" s="42"/>
      <c r="H21" s="23"/>
      <c r="I21" s="23"/>
      <c r="J21" s="23"/>
      <c r="K21" s="23"/>
    </row>
    <row r="22" spans="1:11">
      <c r="A22" s="19"/>
      <c r="B22" s="28">
        <f t="shared" si="0"/>
        <v>15</v>
      </c>
      <c r="C22" s="219" t="s">
        <v>49</v>
      </c>
      <c r="D22" s="219"/>
      <c r="E22" s="219"/>
      <c r="F22" s="135" t="s">
        <v>92</v>
      </c>
      <c r="G22" s="42"/>
      <c r="H22" s="23"/>
      <c r="I22" s="23"/>
      <c r="J22" s="23"/>
      <c r="K22" s="23"/>
    </row>
    <row r="23" spans="1:11">
      <c r="A23" s="19"/>
      <c r="B23" s="28">
        <f t="shared" si="0"/>
        <v>16</v>
      </c>
      <c r="C23" s="219" t="s">
        <v>50</v>
      </c>
      <c r="D23" s="219"/>
      <c r="E23" s="219"/>
      <c r="F23" s="135" t="s">
        <v>31</v>
      </c>
      <c r="G23" s="42"/>
      <c r="H23" s="23"/>
      <c r="I23" s="23"/>
      <c r="J23" s="23"/>
      <c r="K23" s="23"/>
    </row>
    <row r="24" spans="1:11">
      <c r="A24" s="19"/>
      <c r="B24" s="28">
        <f t="shared" si="0"/>
        <v>17</v>
      </c>
      <c r="C24" s="219" t="s">
        <v>51</v>
      </c>
      <c r="D24" s="219"/>
      <c r="E24" s="219"/>
      <c r="F24" s="135" t="s">
        <v>32</v>
      </c>
      <c r="G24" s="42"/>
      <c r="H24" s="23"/>
      <c r="I24" s="23"/>
      <c r="J24" s="23"/>
      <c r="K24" s="23"/>
    </row>
    <row r="25" spans="1:11">
      <c r="A25" s="19"/>
      <c r="B25" s="28">
        <f t="shared" si="0"/>
        <v>18</v>
      </c>
      <c r="C25" s="219" t="s">
        <v>52</v>
      </c>
      <c r="D25" s="219"/>
      <c r="E25" s="219"/>
      <c r="F25" s="135" t="s">
        <v>31</v>
      </c>
      <c r="G25" s="42"/>
      <c r="H25" s="23"/>
      <c r="I25" s="23"/>
      <c r="J25" s="23"/>
      <c r="K25" s="23"/>
    </row>
    <row r="26" spans="1:11">
      <c r="A26" s="19"/>
      <c r="B26" s="28">
        <f t="shared" si="0"/>
        <v>19</v>
      </c>
      <c r="C26" s="219" t="s">
        <v>53</v>
      </c>
      <c r="D26" s="219"/>
      <c r="E26" s="219"/>
      <c r="F26" s="135" t="s">
        <v>31</v>
      </c>
      <c r="G26" s="42"/>
      <c r="H26" s="23"/>
      <c r="I26" s="23"/>
      <c r="J26" s="23"/>
      <c r="K26" s="23"/>
    </row>
    <row r="27" spans="1:11">
      <c r="A27" s="19"/>
      <c r="B27" s="28">
        <f t="shared" si="0"/>
        <v>20</v>
      </c>
      <c r="C27" s="219" t="s">
        <v>54</v>
      </c>
      <c r="D27" s="219"/>
      <c r="E27" s="219"/>
      <c r="F27" s="135" t="s">
        <v>92</v>
      </c>
      <c r="G27" s="42"/>
      <c r="H27" s="23"/>
      <c r="I27" s="23"/>
      <c r="J27" s="23"/>
      <c r="K27" s="23"/>
    </row>
    <row r="28" spans="1:11">
      <c r="A28" s="19"/>
      <c r="B28" s="28">
        <f t="shared" si="0"/>
        <v>21</v>
      </c>
      <c r="C28" s="219" t="s">
        <v>55</v>
      </c>
      <c r="D28" s="219"/>
      <c r="E28" s="219"/>
      <c r="F28" s="135" t="s">
        <v>92</v>
      </c>
      <c r="G28" s="42"/>
      <c r="H28" s="23"/>
      <c r="I28" s="23"/>
      <c r="J28" s="23"/>
      <c r="K28" s="23"/>
    </row>
    <row r="29" spans="1:11">
      <c r="A29" s="19"/>
      <c r="B29" s="28">
        <f t="shared" si="0"/>
        <v>22</v>
      </c>
      <c r="C29" s="219" t="s">
        <v>56</v>
      </c>
      <c r="D29" s="219"/>
      <c r="E29" s="219"/>
      <c r="F29" s="135" t="s">
        <v>31</v>
      </c>
      <c r="G29" s="42"/>
      <c r="H29" s="23"/>
      <c r="I29" s="23"/>
      <c r="J29" s="23"/>
      <c r="K29" s="23"/>
    </row>
    <row r="30" spans="1:11">
      <c r="A30" s="19"/>
      <c r="B30" s="28">
        <f t="shared" si="0"/>
        <v>23</v>
      </c>
      <c r="C30" s="219" t="s">
        <v>57</v>
      </c>
      <c r="D30" s="219"/>
      <c r="E30" s="219"/>
      <c r="F30" s="135" t="s">
        <v>31</v>
      </c>
      <c r="G30" s="42"/>
      <c r="H30" s="23"/>
      <c r="I30" s="23"/>
      <c r="J30" s="23"/>
      <c r="K30" s="23"/>
    </row>
    <row r="31" spans="1:11">
      <c r="A31" s="19"/>
      <c r="B31" s="28">
        <f t="shared" si="0"/>
        <v>24</v>
      </c>
      <c r="C31" s="219" t="s">
        <v>58</v>
      </c>
      <c r="D31" s="219"/>
      <c r="E31" s="219"/>
      <c r="F31" s="135" t="s">
        <v>31</v>
      </c>
      <c r="G31" s="42"/>
      <c r="H31" s="23"/>
      <c r="I31" s="23"/>
      <c r="J31" s="23"/>
      <c r="K31" s="23"/>
    </row>
    <row r="32" spans="1:11">
      <c r="A32" s="19"/>
      <c r="B32" s="28">
        <f t="shared" si="0"/>
        <v>25</v>
      </c>
      <c r="C32" s="219" t="s">
        <v>59</v>
      </c>
      <c r="D32" s="219"/>
      <c r="E32" s="219"/>
      <c r="F32" s="135" t="s">
        <v>92</v>
      </c>
      <c r="G32" s="42"/>
      <c r="H32" s="23"/>
      <c r="I32" s="23"/>
      <c r="J32" s="23"/>
      <c r="K32" s="23"/>
    </row>
    <row r="33" spans="1:11">
      <c r="A33" s="19"/>
      <c r="B33" s="89" t="s">
        <v>64</v>
      </c>
      <c r="C33" s="90" t="s">
        <v>65</v>
      </c>
      <c r="D33" s="91"/>
      <c r="E33" s="91"/>
      <c r="F33" s="92"/>
      <c r="G33" s="36"/>
      <c r="H33" s="23"/>
      <c r="I33" s="23"/>
      <c r="J33" s="23"/>
      <c r="K33" s="23"/>
    </row>
    <row r="34" spans="1:11">
      <c r="A34" s="19"/>
      <c r="B34" s="93" t="s">
        <v>18</v>
      </c>
      <c r="C34" s="87" t="s">
        <v>74</v>
      </c>
      <c r="D34" s="95"/>
      <c r="E34" s="95"/>
      <c r="F34" s="96"/>
      <c r="G34" s="36"/>
      <c r="H34" s="23"/>
      <c r="I34" s="23"/>
      <c r="J34" s="23"/>
      <c r="K34" s="23"/>
    </row>
    <row r="35" spans="1:11">
      <c r="A35" s="19"/>
      <c r="B35" s="94"/>
      <c r="C35" s="99" t="s">
        <v>68</v>
      </c>
      <c r="D35" s="97"/>
      <c r="E35" s="97"/>
      <c r="F35" s="98"/>
      <c r="G35" s="36"/>
      <c r="H35" s="23"/>
      <c r="I35" s="23"/>
      <c r="J35" s="23"/>
      <c r="K35" s="23"/>
    </row>
    <row r="36" spans="1:11">
      <c r="A36" s="19"/>
      <c r="B36" s="218" t="s">
        <v>66</v>
      </c>
      <c r="C36" s="218"/>
      <c r="D36" s="218"/>
      <c r="E36" s="218"/>
      <c r="F36" s="218"/>
      <c r="G36" s="36"/>
      <c r="H36" s="23"/>
      <c r="I36" s="23"/>
      <c r="J36" s="23"/>
      <c r="K36" s="23"/>
    </row>
    <row r="37" spans="1:11">
      <c r="A37" s="19"/>
      <c r="B37" s="100"/>
      <c r="C37" s="101" t="s">
        <v>67</v>
      </c>
      <c r="D37" s="102"/>
      <c r="E37" s="102"/>
      <c r="F37" s="103"/>
      <c r="G37" s="36"/>
      <c r="H37" s="23"/>
      <c r="I37" s="23"/>
      <c r="J37" s="23"/>
      <c r="K37" s="23"/>
    </row>
    <row r="38" spans="1:11">
      <c r="A38" s="19"/>
      <c r="B38" s="136">
        <v>1</v>
      </c>
      <c r="C38" s="140" t="s">
        <v>69</v>
      </c>
      <c r="D38" s="108"/>
      <c r="E38" s="108"/>
      <c r="F38" s="109"/>
      <c r="G38" s="36"/>
      <c r="H38" s="23"/>
      <c r="I38" s="23"/>
      <c r="J38" s="23"/>
      <c r="K38" s="23"/>
    </row>
    <row r="39" spans="1:11">
      <c r="A39" s="19"/>
      <c r="B39" s="136"/>
      <c r="C39" s="88" t="s">
        <v>70</v>
      </c>
      <c r="D39" s="108"/>
      <c r="E39" s="108"/>
      <c r="F39" s="109"/>
      <c r="G39" s="36"/>
      <c r="H39" s="23"/>
      <c r="I39" s="23"/>
      <c r="J39" s="23"/>
      <c r="K39" s="23"/>
    </row>
    <row r="40" spans="1:11">
      <c r="A40" s="19"/>
      <c r="B40" s="137"/>
      <c r="C40" s="142" t="s">
        <v>75</v>
      </c>
      <c r="D40" s="106"/>
      <c r="E40" s="106"/>
      <c r="F40" s="107"/>
      <c r="G40" s="36"/>
      <c r="H40" s="23"/>
      <c r="I40" s="23"/>
      <c r="J40" s="23"/>
      <c r="K40" s="23"/>
    </row>
    <row r="41" spans="1:11">
      <c r="A41" s="19"/>
      <c r="B41" s="138"/>
      <c r="C41" s="143" t="s">
        <v>76</v>
      </c>
      <c r="D41" s="102"/>
      <c r="E41" s="102"/>
      <c r="F41" s="103"/>
      <c r="G41" s="36"/>
      <c r="H41" s="23"/>
      <c r="I41" s="23"/>
      <c r="J41" s="23"/>
      <c r="K41" s="23"/>
    </row>
    <row r="42" spans="1:11">
      <c r="A42" s="19"/>
      <c r="B42" s="136">
        <v>2</v>
      </c>
      <c r="C42" s="140" t="s">
        <v>77</v>
      </c>
      <c r="D42" s="108"/>
      <c r="E42" s="108"/>
      <c r="F42" s="109"/>
      <c r="G42" s="36"/>
      <c r="H42" s="23"/>
      <c r="I42" s="23"/>
      <c r="J42" s="23"/>
      <c r="K42" s="23"/>
    </row>
    <row r="43" spans="1:11">
      <c r="A43" s="19"/>
      <c r="B43" s="136"/>
      <c r="C43" s="88"/>
      <c r="D43" s="108"/>
      <c r="E43" s="108"/>
      <c r="F43" s="109"/>
      <c r="G43" s="36"/>
      <c r="H43" s="23"/>
      <c r="I43" s="23"/>
      <c r="J43" s="23"/>
      <c r="K43" s="23"/>
    </row>
    <row r="44" spans="1:11">
      <c r="A44" s="19"/>
      <c r="B44" s="137"/>
      <c r="C44" s="110"/>
      <c r="D44" s="106"/>
      <c r="E44" s="106"/>
      <c r="F44" s="107"/>
      <c r="G44" s="36"/>
      <c r="H44" s="23"/>
      <c r="I44" s="23"/>
      <c r="J44" s="23"/>
      <c r="K44" s="23"/>
    </row>
    <row r="45" spans="1:11">
      <c r="A45" s="19"/>
      <c r="B45" s="136">
        <v>3</v>
      </c>
      <c r="C45" s="140" t="s">
        <v>78</v>
      </c>
      <c r="D45" s="108"/>
      <c r="E45" s="108"/>
      <c r="F45" s="109"/>
      <c r="G45" s="36"/>
      <c r="H45" s="23"/>
      <c r="I45" s="23"/>
      <c r="J45" s="23"/>
      <c r="K45" s="23"/>
    </row>
    <row r="46" spans="1:11">
      <c r="A46" s="19"/>
      <c r="B46" s="136"/>
      <c r="C46" s="88"/>
      <c r="D46" s="108"/>
      <c r="E46" s="108"/>
      <c r="F46" s="109"/>
      <c r="G46" s="36"/>
      <c r="H46" s="23"/>
      <c r="I46" s="23"/>
      <c r="J46" s="23"/>
      <c r="K46" s="23"/>
    </row>
    <row r="47" spans="1:11">
      <c r="A47" s="19"/>
      <c r="B47" s="137"/>
      <c r="C47" s="110"/>
      <c r="D47" s="106"/>
      <c r="E47" s="106"/>
      <c r="F47" s="107"/>
      <c r="G47" s="36"/>
      <c r="H47" s="23"/>
      <c r="I47" s="23"/>
      <c r="J47" s="23"/>
      <c r="K47" s="23"/>
    </row>
    <row r="48" spans="1:11">
      <c r="A48" s="19"/>
      <c r="B48" s="139"/>
      <c r="C48" s="141" t="s">
        <v>124</v>
      </c>
      <c r="D48" s="108"/>
      <c r="E48" s="108"/>
      <c r="F48" s="109"/>
      <c r="G48" s="36"/>
      <c r="H48" s="23"/>
      <c r="I48" s="23"/>
      <c r="J48" s="23"/>
      <c r="K48" s="23"/>
    </row>
    <row r="49" spans="1:11">
      <c r="A49" s="19"/>
      <c r="B49" s="139">
        <v>4</v>
      </c>
      <c r="C49" s="140" t="s">
        <v>79</v>
      </c>
      <c r="D49" s="108"/>
      <c r="E49" s="108"/>
      <c r="F49" s="109"/>
      <c r="G49" s="36"/>
      <c r="H49" s="23"/>
      <c r="I49" s="23"/>
      <c r="J49" s="23"/>
      <c r="K49" s="23"/>
    </row>
    <row r="50" spans="1:11">
      <c r="A50" s="19"/>
      <c r="B50" s="139"/>
      <c r="C50" s="88"/>
      <c r="D50" s="108"/>
      <c r="E50" s="108"/>
      <c r="F50" s="109"/>
      <c r="G50" s="36"/>
      <c r="H50" s="23"/>
      <c r="I50" s="23"/>
      <c r="J50" s="23"/>
      <c r="K50" s="23"/>
    </row>
    <row r="51" spans="1:11">
      <c r="A51" s="19"/>
      <c r="B51" s="139">
        <v>5</v>
      </c>
      <c r="C51" s="140" t="s">
        <v>80</v>
      </c>
      <c r="D51" s="108"/>
      <c r="E51" s="108"/>
      <c r="F51" s="109"/>
      <c r="G51" s="36"/>
      <c r="H51" s="23"/>
      <c r="I51" s="23"/>
      <c r="J51" s="23"/>
      <c r="K51" s="23"/>
    </row>
    <row r="52" spans="1:11">
      <c r="A52" s="19"/>
      <c r="B52" s="139"/>
      <c r="C52" s="88"/>
      <c r="D52" s="108"/>
      <c r="E52" s="108"/>
      <c r="F52" s="109"/>
      <c r="G52" s="36"/>
      <c r="H52" s="23"/>
      <c r="I52" s="23"/>
      <c r="J52" s="23"/>
      <c r="K52" s="23"/>
    </row>
    <row r="53" spans="1:11">
      <c r="A53" s="19"/>
      <c r="B53" s="137"/>
      <c r="C53" s="110"/>
      <c r="D53" s="106"/>
      <c r="E53" s="106"/>
      <c r="F53" s="107"/>
      <c r="G53" s="36"/>
      <c r="H53" s="23"/>
      <c r="I53" s="23"/>
      <c r="J53" s="23"/>
      <c r="K53" s="23"/>
    </row>
    <row r="54" spans="1:11">
      <c r="A54" s="19"/>
      <c r="B54" s="136">
        <v>6</v>
      </c>
      <c r="C54" s="140" t="s">
        <v>89</v>
      </c>
      <c r="D54" s="108"/>
      <c r="E54" s="108"/>
      <c r="F54" s="109"/>
      <c r="G54" s="36"/>
      <c r="H54" s="23"/>
      <c r="I54" s="23"/>
      <c r="J54" s="23"/>
      <c r="K54" s="23"/>
    </row>
    <row r="55" spans="1:11">
      <c r="A55" s="19"/>
      <c r="B55" s="136"/>
      <c r="C55" s="88"/>
      <c r="D55" s="108"/>
      <c r="E55" s="108"/>
      <c r="F55" s="109"/>
      <c r="G55" s="36"/>
      <c r="H55" s="23"/>
      <c r="I55" s="23"/>
      <c r="J55" s="23"/>
      <c r="K55" s="23"/>
    </row>
    <row r="56" spans="1:11">
      <c r="A56" s="19"/>
      <c r="B56" s="104"/>
      <c r="C56" s="105"/>
      <c r="D56" s="106"/>
      <c r="E56" s="106"/>
      <c r="F56" s="107"/>
      <c r="G56" s="36"/>
      <c r="H56" s="23"/>
      <c r="I56" s="23"/>
      <c r="J56" s="23"/>
      <c r="K56" s="23"/>
    </row>
  </sheetData>
  <sheetProtection algorithmName="SHA-512" hashValue="JeHiimbzyzYNarYICfY1o7OAPsUKi5W6gePYLCWwVOa8I6oozJjiyWU3j+9UKfiacFH8BJ/f2AgswV99iB//Bg==" saltValue="3Ra4vvqHWGr6Yv0D6unjEg==" spinCount="100000" sheet="1" objects="1" scenarios="1"/>
  <protectedRanges>
    <protectedRange sqref="C2 G2 I4 F8:F32 C34 C39 C43 C46 C50 C52 C55" name="ช่วง1"/>
  </protectedRanges>
  <mergeCells count="32">
    <mergeCell ref="C14:E14"/>
    <mergeCell ref="C15:E15"/>
    <mergeCell ref="C16:E16"/>
    <mergeCell ref="C17:E17"/>
    <mergeCell ref="C18:E18"/>
    <mergeCell ref="C9:E9"/>
    <mergeCell ref="C10:E10"/>
    <mergeCell ref="C11:E11"/>
    <mergeCell ref="C12:E12"/>
    <mergeCell ref="C13:E13"/>
    <mergeCell ref="H8:K8"/>
    <mergeCell ref="A1:G1"/>
    <mergeCell ref="C7:E7"/>
    <mergeCell ref="B4:F4"/>
    <mergeCell ref="B5:F5"/>
    <mergeCell ref="C8:E8"/>
    <mergeCell ref="L1:O1"/>
    <mergeCell ref="B36:F36"/>
    <mergeCell ref="C32:E32"/>
    <mergeCell ref="C29:E29"/>
    <mergeCell ref="C31:E31"/>
    <mergeCell ref="C30:E30"/>
    <mergeCell ref="C24:E24"/>
    <mergeCell ref="C25:E25"/>
    <mergeCell ref="C26:E26"/>
    <mergeCell ref="C27:E27"/>
    <mergeCell ref="C28:E28"/>
    <mergeCell ref="C19:E19"/>
    <mergeCell ref="C20:E20"/>
    <mergeCell ref="C21:E21"/>
    <mergeCell ref="C22:E22"/>
    <mergeCell ref="C23:E23"/>
  </mergeCells>
  <conditionalFormatting sqref="F8:F32">
    <cfRule type="containsText" dxfId="19" priority="1" operator="containsText" text="ค่อนข้างจริง">
      <formula>NOT(ISERROR(SEARCH("ค่อนข้างจริง",F8)))</formula>
    </cfRule>
    <cfRule type="containsText" dxfId="18" priority="2" operator="containsText" text="ไม่จริง">
      <formula>NOT(ISERROR(SEARCH("ไม่จริง",F8)))</formula>
    </cfRule>
    <cfRule type="containsText" dxfId="17" priority="3" operator="containsText" text="จริง">
      <formula>NOT(ISERROR(SEARCH("จริง",F8)))</formula>
    </cfRule>
    <cfRule type="containsText" dxfId="16" priority="4" operator="containsText" text="ค่อนข้างจริง">
      <formula>NOT(ISERROR(SEARCH("ค่อนข้างจริง",F8)))</formula>
    </cfRule>
  </conditionalFormatting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List!$D$1:$D$60</xm:f>
          </x14:formula1>
          <xm:sqref>I4</xm:sqref>
        </x14:dataValidation>
        <x14:dataValidation type="list" allowBlank="1" showInputMessage="1" showErrorMessage="1">
          <x14:formula1>
            <xm:f>List!$B$2:$B$4</xm:f>
          </x14:formula1>
          <xm:sqref>F8:F32</xm:sqref>
        </x14:dataValidation>
        <x14:dataValidation type="list" allowBlank="1" showInputMessage="1" showErrorMessage="1">
          <x14:formula1>
            <xm:f>List!$F$2:$F$5</xm:f>
          </x14:formula1>
          <xm:sqref>C39</xm:sqref>
        </x14:dataValidation>
        <x14:dataValidation type="list" allowBlank="1" showInputMessage="1" showErrorMessage="1">
          <x14:formula1>
            <xm:f>List!$G$2:$G$5</xm:f>
          </x14:formula1>
          <xm:sqref>C43</xm:sqref>
        </x14:dataValidation>
        <x14:dataValidation type="list" allowBlank="1" showInputMessage="1" showErrorMessage="1">
          <x14:formula1>
            <xm:f>List!$H$2:$H$5</xm:f>
          </x14:formula1>
          <xm:sqref>C46 C50 C52 C55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nswer">
    <tabColor theme="3" tint="-0.249977111117893"/>
  </sheetPr>
  <dimension ref="A1:CA6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7" sqref="E7"/>
    </sheetView>
  </sheetViews>
  <sheetFormatPr defaultColWidth="9" defaultRowHeight="21"/>
  <cols>
    <col min="1" max="1" width="5.5703125" style="1" customWidth="1"/>
    <col min="2" max="2" width="22" style="1" customWidth="1"/>
    <col min="3" max="3" width="7.5703125" style="85" customWidth="1"/>
    <col min="4" max="27" width="7.5703125" style="86" customWidth="1"/>
    <col min="28" max="28" width="39.7109375" style="86" customWidth="1"/>
    <col min="29" max="29" width="17.7109375" style="85" customWidth="1"/>
    <col min="30" max="30" width="14.7109375" style="86" customWidth="1"/>
    <col min="31" max="34" width="12.5703125" style="86" customWidth="1"/>
    <col min="35" max="59" width="3.5703125" style="1" customWidth="1"/>
    <col min="60" max="71" width="12.5703125" style="1" customWidth="1"/>
    <col min="72" max="72" width="12.5703125" style="127" customWidth="1"/>
    <col min="73" max="73" width="22.42578125" style="1" customWidth="1"/>
    <col min="74" max="74" width="12.140625" style="1" customWidth="1"/>
    <col min="75" max="75" width="16.42578125" style="1" customWidth="1"/>
    <col min="76" max="76" width="12.5703125" style="1" customWidth="1"/>
    <col min="77" max="78" width="18.28515625" style="1" customWidth="1"/>
    <col min="79" max="16384" width="9" style="1"/>
  </cols>
  <sheetData>
    <row r="1" spans="1:79">
      <c r="A1" s="221" t="s">
        <v>60</v>
      </c>
      <c r="B1" s="221" t="s">
        <v>10</v>
      </c>
      <c r="C1" s="228" t="s">
        <v>91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39" t="s">
        <v>61</v>
      </c>
      <c r="AC1" s="229" t="s">
        <v>90</v>
      </c>
      <c r="AD1" s="230"/>
      <c r="AE1" s="230"/>
      <c r="AF1" s="230"/>
      <c r="AG1" s="230"/>
      <c r="AH1" s="230"/>
      <c r="AI1" s="231" t="s">
        <v>63</v>
      </c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3"/>
      <c r="BH1" s="241" t="s">
        <v>62</v>
      </c>
      <c r="BI1" s="241"/>
      <c r="BJ1" s="241"/>
      <c r="BK1" s="241"/>
      <c r="BL1" s="241"/>
      <c r="BM1" s="245" t="s">
        <v>112</v>
      </c>
      <c r="BN1" s="242" t="s">
        <v>94</v>
      </c>
      <c r="BO1" s="242"/>
      <c r="BP1" s="242"/>
      <c r="BQ1" s="242"/>
      <c r="BR1" s="242"/>
      <c r="BS1" s="243" t="s">
        <v>111</v>
      </c>
      <c r="BT1" s="234" t="s">
        <v>99</v>
      </c>
      <c r="BU1" s="236" t="s">
        <v>100</v>
      </c>
      <c r="BV1" s="236"/>
      <c r="BW1" s="236"/>
      <c r="BX1" s="221" t="s">
        <v>104</v>
      </c>
      <c r="BY1" s="237" t="s">
        <v>103</v>
      </c>
      <c r="BZ1" s="224" t="s">
        <v>154</v>
      </c>
      <c r="CA1" s="226" t="s">
        <v>12</v>
      </c>
    </row>
    <row r="2" spans="1:79">
      <c r="A2" s="221"/>
      <c r="B2" s="221"/>
      <c r="C2" s="144">
        <v>1</v>
      </c>
      <c r="D2" s="145">
        <f>C2+1</f>
        <v>2</v>
      </c>
      <c r="E2" s="145">
        <f t="shared" ref="E2:AA2" si="0">D2+1</f>
        <v>3</v>
      </c>
      <c r="F2" s="145">
        <f t="shared" si="0"/>
        <v>4</v>
      </c>
      <c r="G2" s="145">
        <f t="shared" si="0"/>
        <v>5</v>
      </c>
      <c r="H2" s="145">
        <f t="shared" si="0"/>
        <v>6</v>
      </c>
      <c r="I2" s="145">
        <f t="shared" si="0"/>
        <v>7</v>
      </c>
      <c r="J2" s="145">
        <f t="shared" si="0"/>
        <v>8</v>
      </c>
      <c r="K2" s="145">
        <f t="shared" si="0"/>
        <v>9</v>
      </c>
      <c r="L2" s="145">
        <f t="shared" si="0"/>
        <v>10</v>
      </c>
      <c r="M2" s="145">
        <f t="shared" si="0"/>
        <v>11</v>
      </c>
      <c r="N2" s="145">
        <f t="shared" si="0"/>
        <v>12</v>
      </c>
      <c r="O2" s="145">
        <f t="shared" si="0"/>
        <v>13</v>
      </c>
      <c r="P2" s="145">
        <f t="shared" si="0"/>
        <v>14</v>
      </c>
      <c r="Q2" s="145">
        <f t="shared" si="0"/>
        <v>15</v>
      </c>
      <c r="R2" s="145">
        <f t="shared" si="0"/>
        <v>16</v>
      </c>
      <c r="S2" s="145">
        <f t="shared" si="0"/>
        <v>17</v>
      </c>
      <c r="T2" s="145">
        <f t="shared" si="0"/>
        <v>18</v>
      </c>
      <c r="U2" s="145">
        <f t="shared" si="0"/>
        <v>19</v>
      </c>
      <c r="V2" s="145">
        <f t="shared" si="0"/>
        <v>20</v>
      </c>
      <c r="W2" s="145">
        <f t="shared" si="0"/>
        <v>21</v>
      </c>
      <c r="X2" s="145">
        <f t="shared" si="0"/>
        <v>22</v>
      </c>
      <c r="Y2" s="145">
        <f t="shared" si="0"/>
        <v>23</v>
      </c>
      <c r="Z2" s="145">
        <f t="shared" si="0"/>
        <v>24</v>
      </c>
      <c r="AA2" s="145">
        <f t="shared" si="0"/>
        <v>25</v>
      </c>
      <c r="AB2" s="240"/>
      <c r="AC2" s="111">
        <v>1</v>
      </c>
      <c r="AD2" s="112">
        <f>AC2+1</f>
        <v>2</v>
      </c>
      <c r="AE2" s="112">
        <f t="shared" ref="AE2" si="1">AD2+1</f>
        <v>3</v>
      </c>
      <c r="AF2" s="112">
        <f t="shared" ref="AF2" si="2">AE2+1</f>
        <v>4</v>
      </c>
      <c r="AG2" s="112">
        <f t="shared" ref="AG2" si="3">AF2+1</f>
        <v>5</v>
      </c>
      <c r="AH2" s="112">
        <f t="shared" ref="AH2" si="4">AG2+1</f>
        <v>6</v>
      </c>
      <c r="AI2" s="121">
        <f>C2</f>
        <v>1</v>
      </c>
      <c r="AJ2" s="121">
        <f t="shared" ref="AJ2:BG2" si="5">D2</f>
        <v>2</v>
      </c>
      <c r="AK2" s="121">
        <f t="shared" si="5"/>
        <v>3</v>
      </c>
      <c r="AL2" s="121">
        <f t="shared" si="5"/>
        <v>4</v>
      </c>
      <c r="AM2" s="121">
        <f t="shared" si="5"/>
        <v>5</v>
      </c>
      <c r="AN2" s="121">
        <f t="shared" si="5"/>
        <v>6</v>
      </c>
      <c r="AO2" s="121">
        <f t="shared" si="5"/>
        <v>7</v>
      </c>
      <c r="AP2" s="121">
        <f t="shared" si="5"/>
        <v>8</v>
      </c>
      <c r="AQ2" s="121">
        <f t="shared" si="5"/>
        <v>9</v>
      </c>
      <c r="AR2" s="121">
        <f t="shared" si="5"/>
        <v>10</v>
      </c>
      <c r="AS2" s="121">
        <f t="shared" si="5"/>
        <v>11</v>
      </c>
      <c r="AT2" s="121">
        <f t="shared" si="5"/>
        <v>12</v>
      </c>
      <c r="AU2" s="121">
        <f t="shared" si="5"/>
        <v>13</v>
      </c>
      <c r="AV2" s="121">
        <f t="shared" si="5"/>
        <v>14</v>
      </c>
      <c r="AW2" s="121">
        <f t="shared" si="5"/>
        <v>15</v>
      </c>
      <c r="AX2" s="121">
        <f t="shared" si="5"/>
        <v>16</v>
      </c>
      <c r="AY2" s="121">
        <f t="shared" si="5"/>
        <v>17</v>
      </c>
      <c r="AZ2" s="121">
        <f t="shared" si="5"/>
        <v>18</v>
      </c>
      <c r="BA2" s="121">
        <f t="shared" si="5"/>
        <v>19</v>
      </c>
      <c r="BB2" s="121">
        <f t="shared" si="5"/>
        <v>20</v>
      </c>
      <c r="BC2" s="121">
        <f t="shared" si="5"/>
        <v>21</v>
      </c>
      <c r="BD2" s="121">
        <f t="shared" si="5"/>
        <v>22</v>
      </c>
      <c r="BE2" s="121">
        <f t="shared" si="5"/>
        <v>23</v>
      </c>
      <c r="BF2" s="121">
        <f t="shared" si="5"/>
        <v>24</v>
      </c>
      <c r="BG2" s="121">
        <f t="shared" si="5"/>
        <v>25</v>
      </c>
      <c r="BH2" s="122" t="s">
        <v>113</v>
      </c>
      <c r="BI2" s="121" t="s">
        <v>114</v>
      </c>
      <c r="BJ2" s="121" t="s">
        <v>115</v>
      </c>
      <c r="BK2" s="121" t="s">
        <v>116</v>
      </c>
      <c r="BL2" s="121" t="s">
        <v>144</v>
      </c>
      <c r="BM2" s="246"/>
      <c r="BN2" s="123" t="s">
        <v>93</v>
      </c>
      <c r="BO2" s="124" t="s">
        <v>95</v>
      </c>
      <c r="BP2" s="124" t="s">
        <v>96</v>
      </c>
      <c r="BQ2" s="124" t="s">
        <v>98</v>
      </c>
      <c r="BR2" s="124" t="s">
        <v>97</v>
      </c>
      <c r="BS2" s="244"/>
      <c r="BT2" s="235"/>
      <c r="BU2" s="131" t="s">
        <v>101</v>
      </c>
      <c r="BV2" s="132" t="s">
        <v>79</v>
      </c>
      <c r="BW2" s="133" t="s">
        <v>102</v>
      </c>
      <c r="BX2" s="221"/>
      <c r="BY2" s="238"/>
      <c r="BZ2" s="225"/>
      <c r="CA2" s="227"/>
    </row>
    <row r="3" spans="1:79">
      <c r="A3" s="73">
        <f>รายชื่อ!A3</f>
        <v>1</v>
      </c>
      <c r="B3" s="76" t="str">
        <f>IF(รายชื่อ!C3="","",รายชื่อ!B3&amp;รายชื่อ!C3 &amp; "  " &amp; รายชื่อ!D3)</f>
        <v/>
      </c>
      <c r="C3" s="79" t="s">
        <v>32</v>
      </c>
      <c r="D3" s="80" t="s">
        <v>31</v>
      </c>
      <c r="E3" s="80" t="s">
        <v>31</v>
      </c>
      <c r="F3" s="80" t="s">
        <v>92</v>
      </c>
      <c r="G3" s="80" t="s">
        <v>31</v>
      </c>
      <c r="H3" s="80" t="s">
        <v>31</v>
      </c>
      <c r="I3" s="80" t="s">
        <v>92</v>
      </c>
      <c r="J3" s="80" t="s">
        <v>92</v>
      </c>
      <c r="K3" s="80" t="s">
        <v>32</v>
      </c>
      <c r="L3" s="80" t="s">
        <v>31</v>
      </c>
      <c r="M3" s="80" t="s">
        <v>32</v>
      </c>
      <c r="N3" s="80" t="s">
        <v>31</v>
      </c>
      <c r="O3" s="80" t="s">
        <v>31</v>
      </c>
      <c r="P3" s="80" t="s">
        <v>32</v>
      </c>
      <c r="Q3" s="80" t="s">
        <v>31</v>
      </c>
      <c r="R3" s="80" t="s">
        <v>92</v>
      </c>
      <c r="S3" s="80" t="s">
        <v>32</v>
      </c>
      <c r="T3" s="80" t="s">
        <v>31</v>
      </c>
      <c r="U3" s="79" t="s">
        <v>31</v>
      </c>
      <c r="V3" s="79" t="s">
        <v>32</v>
      </c>
      <c r="W3" s="79" t="s">
        <v>92</v>
      </c>
      <c r="X3" s="79" t="s">
        <v>31</v>
      </c>
      <c r="Y3" s="79" t="s">
        <v>31</v>
      </c>
      <c r="Z3" s="79" t="s">
        <v>31</v>
      </c>
      <c r="AA3" s="79" t="s">
        <v>32</v>
      </c>
      <c r="AB3" s="79" t="s">
        <v>74</v>
      </c>
      <c r="AC3" s="113" t="s">
        <v>71</v>
      </c>
      <c r="AD3" s="113" t="s">
        <v>82</v>
      </c>
      <c r="AE3" s="114" t="s">
        <v>86</v>
      </c>
      <c r="AF3" s="114" t="s">
        <v>86</v>
      </c>
      <c r="AG3" s="114" t="s">
        <v>86</v>
      </c>
      <c r="AH3" s="114" t="s">
        <v>86</v>
      </c>
      <c r="AI3" s="119">
        <f t="shared" ref="AI3:AN3" si="6">IF(C3="","",IF(C3="ไม่จริง",0,IF(C3="ค่อนข้างจริง",1,2)))</f>
        <v>2</v>
      </c>
      <c r="AJ3" s="119">
        <f t="shared" si="6"/>
        <v>0</v>
      </c>
      <c r="AK3" s="119">
        <f t="shared" si="6"/>
        <v>0</v>
      </c>
      <c r="AL3" s="119">
        <f t="shared" si="6"/>
        <v>1</v>
      </c>
      <c r="AM3" s="119">
        <f t="shared" si="6"/>
        <v>0</v>
      </c>
      <c r="AN3" s="119">
        <f t="shared" si="6"/>
        <v>0</v>
      </c>
      <c r="AO3" s="119">
        <f>IF(I3="","",IF(I3="ไม่จริง",2,IF(I3="ค่อนข้างจริง",1,0)))</f>
        <v>1</v>
      </c>
      <c r="AP3" s="119">
        <f>IF(J3="","",IF(J3="ไม่จริง",0,IF(J3="ค่อนข้างจริง",1,2)))</f>
        <v>1</v>
      </c>
      <c r="AQ3" s="119">
        <f>IF(K3="","",IF(K3="ไม่จริง",0,IF(K3="ค่อนข้างจริง",1,2)))</f>
        <v>2</v>
      </c>
      <c r="AR3" s="119">
        <f>IF(L3="","",IF(L3="ไม่จริง",0,IF(L3="ค่อนข้างจริง",1,2)))</f>
        <v>0</v>
      </c>
      <c r="AS3" s="119">
        <f>IF(M3="","",IF(M3="ไม่จริง",2,IF(M3="ค่อนข้างจริง",1,0)))</f>
        <v>0</v>
      </c>
      <c r="AT3" s="119">
        <f>IF(N3="","",IF(N3="ไม่จริง",0,IF(N3="ค่อนข้างจริง",1,2)))</f>
        <v>0</v>
      </c>
      <c r="AU3" s="119">
        <f>IF(O3="","",IF(O3="ไม่จริง",0,IF(O3="ค่อนข้างจริง",1,2)))</f>
        <v>0</v>
      </c>
      <c r="AV3" s="119">
        <f>IF(P3="","",IF(P3="ไม่จริง",2,IF(P3="ค่อนข้างจริง",1,0)))</f>
        <v>0</v>
      </c>
      <c r="AW3" s="119">
        <f t="shared" ref="AW3:BB3" si="7">IF(Q3="","",IF(Q3="ไม่จริง",0,IF(Q3="ค่อนข้างจริง",1,2)))</f>
        <v>0</v>
      </c>
      <c r="AX3" s="119">
        <f t="shared" si="7"/>
        <v>1</v>
      </c>
      <c r="AY3" s="119">
        <f t="shared" si="7"/>
        <v>2</v>
      </c>
      <c r="AZ3" s="119">
        <f t="shared" si="7"/>
        <v>0</v>
      </c>
      <c r="BA3" s="119">
        <f t="shared" si="7"/>
        <v>0</v>
      </c>
      <c r="BB3" s="119">
        <f t="shared" si="7"/>
        <v>2</v>
      </c>
      <c r="BC3" s="119">
        <f>IF(W3="","",IF(W3="ไม่จริง",2,IF(W3="ค่อนข้างจริง",1,0)))</f>
        <v>1</v>
      </c>
      <c r="BD3" s="119">
        <f t="shared" ref="BD3:BF18" si="8">IF(X3="","",IF(X3="ไม่จริง",0,IF(X3="ค่อนข้างจริง",1,2)))</f>
        <v>0</v>
      </c>
      <c r="BE3" s="119">
        <f t="shared" si="8"/>
        <v>0</v>
      </c>
      <c r="BF3" s="119">
        <f t="shared" si="8"/>
        <v>0</v>
      </c>
      <c r="BG3" s="119">
        <f>IF(AA3="","",IF(AA3="ไม่จริง",2,IF(AA3="ค่อนข้างจริง",1,0)))</f>
        <v>0</v>
      </c>
      <c r="BH3" s="75" t="str">
        <f>IF($B3="","",SUM(AK3,AP3,AU3,AX3,BF3))</f>
        <v/>
      </c>
      <c r="BI3" s="66" t="str">
        <f>IF($B3="","",SUM(AM3,AO3,AT3,AZ3,BD3))</f>
        <v/>
      </c>
      <c r="BJ3" s="66" t="str">
        <f>IF($B3="","",SUM(AJ3,AR3,AW3,BC3,BG3))</f>
        <v/>
      </c>
      <c r="BK3" s="66" t="str">
        <f>IF($B3="","",SUM(AN3,AS3,AV3,BA3,BE3))</f>
        <v/>
      </c>
      <c r="BL3" s="66" t="str">
        <f>IF($B3="","",SUM(AI3,AL3,AQ3,AY3,BB3))</f>
        <v/>
      </c>
      <c r="BM3" s="152" t="str">
        <f>IF($B3="","",SUM(BH3:BK3))</f>
        <v/>
      </c>
      <c r="BN3" s="68" t="str">
        <f>IF($B3="","",IF(BH3&gt;=7,"มีปัญหา",IF(BH3&gt;=6,"เสี่ยง","ปกติ")))</f>
        <v/>
      </c>
      <c r="BO3" s="68" t="str">
        <f>IF($B3="","",IF(BI3&gt;=6,"มีปัญหา",IF(BI3&gt;=5,"เสี่ยง","ปกติ")))</f>
        <v/>
      </c>
      <c r="BP3" s="68" t="str">
        <f>IF($B3="","",IF(BJ3&gt;=7,"มีปัญหา",IF(BJ3&gt;=6,"เสี่ยง","ปกติ")))</f>
        <v/>
      </c>
      <c r="BQ3" s="68" t="str">
        <f>IF($B3="","",IF(BK3&gt;=5,"มีปัญหา",IF(BK3&gt;=4,"เสี่ยง","ปกติ")))</f>
        <v/>
      </c>
      <c r="BR3" s="68" t="str">
        <f>IF($B3="","",IF(BL3&gt;=4,"ปกติ",IF(BL3&gt;=3,"เสี่ยง","มีปัญหา")))</f>
        <v/>
      </c>
      <c r="BS3" s="68" t="str">
        <f>IF($B3="","",IF(BM3&gt;=19,"มีปัญหา",IF(BM3&gt;=17,"เสี่ยง","ปกติ")))</f>
        <v/>
      </c>
      <c r="BT3" s="128" t="str">
        <f>IF($B3="","",IF(BL3&gt;=4,"มีจุดแข็ง","ไม่มีจุดแข็ง"))</f>
        <v/>
      </c>
      <c r="BU3" s="130" t="str">
        <f>IF($B3="","",IF($AC3="ไม่","",IF(AE3="มาก",2,IF(AE3="ค่อนข้างมาก",1,0))))</f>
        <v/>
      </c>
      <c r="BV3" s="130" t="str">
        <f t="shared" ref="BV3" si="9">IF($B3="","",IF($AC3="ไม่","",IF(AF3="มาก",2,IF(AF3="ค่อนข้างมาก",1,0))))</f>
        <v/>
      </c>
      <c r="BW3" s="130" t="str">
        <f>IF($B3="","",IF($AC3="ไม่","",IF(AG3="มาก",2,IF(AG3="ค่อนข้างมาก",1,0))))</f>
        <v/>
      </c>
      <c r="BX3" s="73" t="str">
        <f>IF($B3="","",SUM(BU3:BW3))</f>
        <v/>
      </c>
      <c r="BY3" s="68" t="str">
        <f>IF($B3="","",IF(BX3&gt;=3,"มีปัญหา",IF(BX3&gt;=1,"เสี่ยง","ปกติ")))</f>
        <v/>
      </c>
      <c r="BZ3" s="183" t="str">
        <f>IF($B3="","",IF(BS3="เสี่ยง","เสี่ยง",IF(BS3="มีปัญหา","มีปัญหา",IF(BY3="เสี่ยง","เสี่ยง",IF(BY3="มีปัญหา","มีปัญหา","ปกติ")))))</f>
        <v/>
      </c>
      <c r="CA3" s="35">
        <f>รายชื่อ!E3</f>
        <v>0</v>
      </c>
    </row>
    <row r="4" spans="1:79">
      <c r="A4" s="72">
        <f>รายชื่อ!A4</f>
        <v>2</v>
      </c>
      <c r="B4" s="77" t="str">
        <f>IF(รายชื่อ!C4="","",รายชื่อ!B4&amp;รายชื่อ!C4 &amp; "  " &amp; รายชื่อ!D4)</f>
        <v/>
      </c>
      <c r="C4" s="81" t="s">
        <v>32</v>
      </c>
      <c r="D4" s="82" t="s">
        <v>92</v>
      </c>
      <c r="E4" s="82" t="s">
        <v>31</v>
      </c>
      <c r="F4" s="82" t="s">
        <v>92</v>
      </c>
      <c r="G4" s="82" t="s">
        <v>31</v>
      </c>
      <c r="H4" s="82" t="s">
        <v>31</v>
      </c>
      <c r="I4" s="82" t="s">
        <v>92</v>
      </c>
      <c r="J4" s="82" t="s">
        <v>92</v>
      </c>
      <c r="K4" s="82" t="s">
        <v>92</v>
      </c>
      <c r="L4" s="82" t="s">
        <v>31</v>
      </c>
      <c r="M4" s="82" t="s">
        <v>32</v>
      </c>
      <c r="N4" s="82" t="s">
        <v>31</v>
      </c>
      <c r="O4" s="82" t="s">
        <v>31</v>
      </c>
      <c r="P4" s="82" t="s">
        <v>92</v>
      </c>
      <c r="Q4" s="82" t="s">
        <v>92</v>
      </c>
      <c r="R4" s="82" t="s">
        <v>31</v>
      </c>
      <c r="S4" s="82" t="s">
        <v>92</v>
      </c>
      <c r="T4" s="82" t="s">
        <v>31</v>
      </c>
      <c r="U4" s="81" t="s">
        <v>31</v>
      </c>
      <c r="V4" s="81" t="s">
        <v>92</v>
      </c>
      <c r="W4" s="81" t="s">
        <v>92</v>
      </c>
      <c r="X4" s="81" t="s">
        <v>31</v>
      </c>
      <c r="Y4" s="81" t="s">
        <v>31</v>
      </c>
      <c r="Z4" s="81" t="s">
        <v>31</v>
      </c>
      <c r="AA4" s="81" t="s">
        <v>92</v>
      </c>
      <c r="AB4" s="81"/>
      <c r="AC4" s="115" t="s">
        <v>70</v>
      </c>
      <c r="AD4" s="115"/>
      <c r="AE4" s="116"/>
      <c r="AF4" s="116"/>
      <c r="AG4" s="116"/>
      <c r="AH4" s="116"/>
      <c r="AI4" s="119">
        <f t="shared" ref="AI4:AI62" si="10">IF(C4="","",IF(C4="ไม่จริง",0,IF(C4="ค่อนข้างจริง",1,2)))</f>
        <v>2</v>
      </c>
      <c r="AJ4" s="119">
        <f t="shared" ref="AJ4:AJ62" si="11">IF(D4="","",IF(D4="ไม่จริง",0,IF(D4="ค่อนข้างจริง",1,2)))</f>
        <v>1</v>
      </c>
      <c r="AK4" s="119">
        <f t="shared" ref="AK4:AK62" si="12">IF(E4="","",IF(E4="ไม่จริง",0,IF(E4="ค่อนข้างจริง",1,2)))</f>
        <v>0</v>
      </c>
      <c r="AL4" s="119">
        <f t="shared" ref="AL4:AL62" si="13">IF(F4="","",IF(F4="ไม่จริง",0,IF(F4="ค่อนข้างจริง",1,2)))</f>
        <v>1</v>
      </c>
      <c r="AM4" s="119">
        <f t="shared" ref="AM4:AM62" si="14">IF(G4="","",IF(G4="ไม่จริง",0,IF(G4="ค่อนข้างจริง",1,2)))</f>
        <v>0</v>
      </c>
      <c r="AN4" s="119">
        <f t="shared" ref="AN4:AN62" si="15">IF(H4="","",IF(H4="ไม่จริง",0,IF(H4="ค่อนข้างจริง",1,2)))</f>
        <v>0</v>
      </c>
      <c r="AO4" s="119">
        <f t="shared" ref="AO4:AO62" si="16">IF(I4="","",IF(I4="ไม่จริง",2,IF(I4="ค่อนข้างจริง",1,0)))</f>
        <v>1</v>
      </c>
      <c r="AP4" s="119">
        <f t="shared" ref="AP4:AP62" si="17">IF(J4="","",IF(J4="ไม่จริง",0,IF(J4="ค่อนข้างจริง",1,2)))</f>
        <v>1</v>
      </c>
      <c r="AQ4" s="119">
        <f t="shared" ref="AQ4:AQ62" si="18">IF(K4="","",IF(K4="ไม่จริง",0,IF(K4="ค่อนข้างจริง",1,2)))</f>
        <v>1</v>
      </c>
      <c r="AR4" s="119">
        <f t="shared" ref="AR4:AR62" si="19">IF(L4="","",IF(L4="ไม่จริง",0,IF(L4="ค่อนข้างจริง",1,2)))</f>
        <v>0</v>
      </c>
      <c r="AS4" s="119">
        <f t="shared" ref="AS4:AS62" si="20">IF(M4="","",IF(M4="ไม่จริง",2,IF(M4="ค่อนข้างจริง",1,0)))</f>
        <v>0</v>
      </c>
      <c r="AT4" s="119">
        <f t="shared" ref="AT4:AT62" si="21">IF(N4="","",IF(N4="ไม่จริง",0,IF(N4="ค่อนข้างจริง",1,2)))</f>
        <v>0</v>
      </c>
      <c r="AU4" s="119">
        <f t="shared" ref="AU4:AU62" si="22">IF(O4="","",IF(O4="ไม่จริง",0,IF(O4="ค่อนข้างจริง",1,2)))</f>
        <v>0</v>
      </c>
      <c r="AV4" s="119">
        <f t="shared" ref="AV4:AV62" si="23">IF(P4="","",IF(P4="ไม่จริง",2,IF(P4="ค่อนข้างจริง",1,0)))</f>
        <v>1</v>
      </c>
      <c r="AW4" s="119">
        <f t="shared" ref="AW4:AW62" si="24">IF(Q4="","",IF(Q4="ไม่จริง",0,IF(Q4="ค่อนข้างจริง",1,2)))</f>
        <v>1</v>
      </c>
      <c r="AX4" s="119">
        <f t="shared" ref="AX4:AX62" si="25">IF(R4="","",IF(R4="ไม่จริง",0,IF(R4="ค่อนข้างจริง",1,2)))</f>
        <v>0</v>
      </c>
      <c r="AY4" s="119">
        <f t="shared" ref="AY4:AY62" si="26">IF(S4="","",IF(S4="ไม่จริง",0,IF(S4="ค่อนข้างจริง",1,2)))</f>
        <v>1</v>
      </c>
      <c r="AZ4" s="119">
        <f t="shared" ref="AZ4:AZ62" si="27">IF(T4="","",IF(T4="ไม่จริง",0,IF(T4="ค่อนข้างจริง",1,2)))</f>
        <v>0</v>
      </c>
      <c r="BA4" s="119">
        <f t="shared" ref="BA4:BA62" si="28">IF(U4="","",IF(U4="ไม่จริง",0,IF(U4="ค่อนข้างจริง",1,2)))</f>
        <v>0</v>
      </c>
      <c r="BB4" s="119">
        <f t="shared" ref="BB4:BB62" si="29">IF(V4="","",IF(V4="ไม่จริง",0,IF(V4="ค่อนข้างจริง",1,2)))</f>
        <v>1</v>
      </c>
      <c r="BC4" s="119">
        <f t="shared" ref="BC4:BC62" si="30">IF(W4="","",IF(W4="ไม่จริง",2,IF(W4="ค่อนข้างจริง",1,0)))</f>
        <v>1</v>
      </c>
      <c r="BD4" s="119">
        <f t="shared" si="8"/>
        <v>0</v>
      </c>
      <c r="BE4" s="119">
        <f t="shared" si="8"/>
        <v>0</v>
      </c>
      <c r="BF4" s="119">
        <f t="shared" si="8"/>
        <v>0</v>
      </c>
      <c r="BG4" s="119">
        <f t="shared" ref="BG4:BG62" si="31">IF(AA4="","",IF(AA4="ไม่จริง",2,IF(AA4="ค่อนข้างจริง",1,0)))</f>
        <v>1</v>
      </c>
      <c r="BH4" s="75" t="str">
        <f t="shared" ref="BH4:BH62" si="32">IF($B4="","",SUM(AK4,AP4,AU4,AX4,BF4))</f>
        <v/>
      </c>
      <c r="BI4" s="66" t="str">
        <f t="shared" ref="BI4:BI62" si="33">IF($B4="","",SUM(AM4,AO4,AT4,AZ4,BD4))</f>
        <v/>
      </c>
      <c r="BJ4" s="66" t="str">
        <f t="shared" ref="BJ4:BJ62" si="34">IF($B4="","",SUM(AJ4,AR4,AW4,BC4,BG4))</f>
        <v/>
      </c>
      <c r="BK4" s="66" t="str">
        <f t="shared" ref="BK4:BK62" si="35">IF($B4="","",SUM(AN4,AS4,AV4,BA4,BE4))</f>
        <v/>
      </c>
      <c r="BL4" s="66" t="str">
        <f t="shared" ref="BL4:BL62" si="36">IF($B4="","",SUM(AI4,AL4,AQ4,AY4,BB4))</f>
        <v/>
      </c>
      <c r="BM4" s="152" t="str">
        <f t="shared" ref="BM4:BM62" si="37">IF($B4="","",SUM(BH4:BK4))</f>
        <v/>
      </c>
      <c r="BN4" s="68" t="str">
        <f t="shared" ref="BN4:BN62" si="38">IF($B4="","",IF(BH4&gt;=7,"มีปัญหา",IF(BH4&gt;=6,"เสี่ยง","ปกติ")))</f>
        <v/>
      </c>
      <c r="BO4" s="68" t="str">
        <f t="shared" ref="BO4:BO62" si="39">IF($B4="","",IF(BI4&gt;=6,"มีปัญหา",IF(BI4&gt;=5,"เสี่ยง","ปกติ")))</f>
        <v/>
      </c>
      <c r="BP4" s="68" t="str">
        <f t="shared" ref="BP4:BP62" si="40">IF($B4="","",IF(BJ4&gt;=7,"มีปัญหา",IF(BJ4&gt;=6,"เสี่ยง","ปกติ")))</f>
        <v/>
      </c>
      <c r="BQ4" s="68" t="str">
        <f t="shared" ref="BQ4:BQ62" si="41">IF($B4="","",IF(BK4&gt;=5,"มีปัญหา",IF(BK4&gt;=4,"เสี่ยง","ปกติ")))</f>
        <v/>
      </c>
      <c r="BR4" s="68" t="str">
        <f t="shared" ref="BR4:BR62" si="42">IF($B4="","",IF(BL4&gt;=4,"ปกติ",IF(BL4&gt;=3,"เสี่ยง","มีปัญหา")))</f>
        <v/>
      </c>
      <c r="BS4" s="68" t="str">
        <f t="shared" ref="BS4:BS62" si="43">IF($B4="","",IF(BM4&gt;=19,"มีปัญหา",IF(BM4&gt;=17,"เสี่ยง","ปกติ")))</f>
        <v/>
      </c>
      <c r="BT4" s="128" t="str">
        <f t="shared" ref="BT4:BT62" si="44">IF($B4="","",IF(BL4&gt;=4,"มีจุดแข็ง","ไม่มีจุดแข็ง"))</f>
        <v/>
      </c>
      <c r="BU4" s="130" t="str">
        <f t="shared" ref="BU4:BU62" si="45">IF($B4="","",IF($AC4="ไม่","",IF(AE4="มาก",2,IF(AE4="ค่อนข้างมาก",1,0))))</f>
        <v/>
      </c>
      <c r="BV4" s="130" t="str">
        <f t="shared" ref="BV4:BV62" si="46">IF($B4="","",IF($AC4="ไม่","",IF(AF4="มาก",2,IF(AF4="ค่อนข้างมาก",1,0))))</f>
        <v/>
      </c>
      <c r="BW4" s="130" t="str">
        <f t="shared" ref="BW4:BW62" si="47">IF($B4="","",IF($AC4="ไม่","",IF(AG4="มาก",2,IF(AG4="ค่อนข้างมาก",1,0))))</f>
        <v/>
      </c>
      <c r="BX4" s="73" t="str">
        <f t="shared" ref="BX4:BX62" si="48">IF($B4="","",SUM(BU4:BW4))</f>
        <v/>
      </c>
      <c r="BY4" s="68" t="str">
        <f t="shared" ref="BY4:BY62" si="49">IF($B4="","",IF(BX4&gt;=3,"มีปัญหา",IF(BX4&gt;=1,"เสี่ยง","ปกติ")))</f>
        <v/>
      </c>
      <c r="BZ4" s="183" t="str">
        <f t="shared" ref="BZ4:BZ62" si="50">IF($B4="","",IF(BS4="เสี่ยง","เสี่ยง",IF(BS4="มีปัญหา","มีปัญหา",IF(BY4="เสี่ยง","เสี่ยง",IF(BY4="มีปัญหา","มีปัญหา","ปกติ")))))</f>
        <v/>
      </c>
      <c r="CA4" s="35">
        <f>รายชื่อ!E4</f>
        <v>0</v>
      </c>
    </row>
    <row r="5" spans="1:79">
      <c r="A5" s="72">
        <f>รายชื่อ!A5</f>
        <v>3</v>
      </c>
      <c r="B5" s="77" t="str">
        <f>IF(รายชื่อ!C5="","",รายชื่อ!B5&amp;รายชื่อ!C5 &amp; "  " &amp; รายชื่อ!D5)</f>
        <v/>
      </c>
      <c r="C5" s="81" t="s">
        <v>32</v>
      </c>
      <c r="D5" s="82" t="s">
        <v>92</v>
      </c>
      <c r="E5" s="82" t="s">
        <v>31</v>
      </c>
      <c r="F5" s="82" t="s">
        <v>92</v>
      </c>
      <c r="G5" s="82" t="s">
        <v>31</v>
      </c>
      <c r="H5" s="82" t="s">
        <v>31</v>
      </c>
      <c r="I5" s="82" t="s">
        <v>92</v>
      </c>
      <c r="J5" s="82" t="s">
        <v>92</v>
      </c>
      <c r="K5" s="82" t="s">
        <v>92</v>
      </c>
      <c r="L5" s="82" t="s">
        <v>31</v>
      </c>
      <c r="M5" s="82" t="s">
        <v>32</v>
      </c>
      <c r="N5" s="82" t="s">
        <v>31</v>
      </c>
      <c r="O5" s="82" t="s">
        <v>31</v>
      </c>
      <c r="P5" s="82" t="s">
        <v>32</v>
      </c>
      <c r="Q5" s="82" t="s">
        <v>92</v>
      </c>
      <c r="R5" s="82" t="s">
        <v>31</v>
      </c>
      <c r="S5" s="82" t="s">
        <v>92</v>
      </c>
      <c r="T5" s="82" t="s">
        <v>31</v>
      </c>
      <c r="U5" s="81" t="s">
        <v>31</v>
      </c>
      <c r="V5" s="81" t="s">
        <v>92</v>
      </c>
      <c r="W5" s="81" t="s">
        <v>92</v>
      </c>
      <c r="X5" s="81" t="s">
        <v>31</v>
      </c>
      <c r="Y5" s="81" t="s">
        <v>31</v>
      </c>
      <c r="Z5" s="81" t="s">
        <v>31</v>
      </c>
      <c r="AA5" s="81" t="s">
        <v>92</v>
      </c>
      <c r="AB5" s="81" t="s">
        <v>171</v>
      </c>
      <c r="AC5" s="115" t="s">
        <v>70</v>
      </c>
      <c r="AD5" s="115"/>
      <c r="AE5" s="116"/>
      <c r="AF5" s="116"/>
      <c r="AG5" s="116"/>
      <c r="AH5" s="116"/>
      <c r="AI5" s="119">
        <f t="shared" si="10"/>
        <v>2</v>
      </c>
      <c r="AJ5" s="119">
        <f t="shared" si="11"/>
        <v>1</v>
      </c>
      <c r="AK5" s="119">
        <f t="shared" si="12"/>
        <v>0</v>
      </c>
      <c r="AL5" s="119">
        <f t="shared" si="13"/>
        <v>1</v>
      </c>
      <c r="AM5" s="119">
        <f t="shared" si="14"/>
        <v>0</v>
      </c>
      <c r="AN5" s="119">
        <f t="shared" si="15"/>
        <v>0</v>
      </c>
      <c r="AO5" s="119">
        <f t="shared" si="16"/>
        <v>1</v>
      </c>
      <c r="AP5" s="119">
        <f t="shared" si="17"/>
        <v>1</v>
      </c>
      <c r="AQ5" s="119">
        <f t="shared" si="18"/>
        <v>1</v>
      </c>
      <c r="AR5" s="119">
        <f t="shared" si="19"/>
        <v>0</v>
      </c>
      <c r="AS5" s="119">
        <f t="shared" si="20"/>
        <v>0</v>
      </c>
      <c r="AT5" s="119">
        <f t="shared" si="21"/>
        <v>0</v>
      </c>
      <c r="AU5" s="119">
        <f t="shared" si="22"/>
        <v>0</v>
      </c>
      <c r="AV5" s="119">
        <f t="shared" si="23"/>
        <v>0</v>
      </c>
      <c r="AW5" s="119">
        <f t="shared" si="24"/>
        <v>1</v>
      </c>
      <c r="AX5" s="119">
        <f t="shared" si="25"/>
        <v>0</v>
      </c>
      <c r="AY5" s="119">
        <f t="shared" si="26"/>
        <v>1</v>
      </c>
      <c r="AZ5" s="119">
        <f t="shared" si="27"/>
        <v>0</v>
      </c>
      <c r="BA5" s="119">
        <f t="shared" si="28"/>
        <v>0</v>
      </c>
      <c r="BB5" s="119">
        <f t="shared" si="29"/>
        <v>1</v>
      </c>
      <c r="BC5" s="119">
        <f t="shared" si="30"/>
        <v>1</v>
      </c>
      <c r="BD5" s="119">
        <f t="shared" si="8"/>
        <v>0</v>
      </c>
      <c r="BE5" s="119">
        <f t="shared" si="8"/>
        <v>0</v>
      </c>
      <c r="BF5" s="119">
        <f t="shared" si="8"/>
        <v>0</v>
      </c>
      <c r="BG5" s="119">
        <f t="shared" si="31"/>
        <v>1</v>
      </c>
      <c r="BH5" s="75" t="str">
        <f t="shared" si="32"/>
        <v/>
      </c>
      <c r="BI5" s="66" t="str">
        <f t="shared" si="33"/>
        <v/>
      </c>
      <c r="BJ5" s="66" t="str">
        <f t="shared" si="34"/>
        <v/>
      </c>
      <c r="BK5" s="66" t="str">
        <f t="shared" si="35"/>
        <v/>
      </c>
      <c r="BL5" s="66" t="str">
        <f t="shared" si="36"/>
        <v/>
      </c>
      <c r="BM5" s="152" t="str">
        <f t="shared" si="37"/>
        <v/>
      </c>
      <c r="BN5" s="68" t="str">
        <f t="shared" si="38"/>
        <v/>
      </c>
      <c r="BO5" s="68" t="str">
        <f t="shared" si="39"/>
        <v/>
      </c>
      <c r="BP5" s="68" t="str">
        <f t="shared" si="40"/>
        <v/>
      </c>
      <c r="BQ5" s="68" t="str">
        <f t="shared" si="41"/>
        <v/>
      </c>
      <c r="BR5" s="68" t="str">
        <f t="shared" si="42"/>
        <v/>
      </c>
      <c r="BS5" s="68" t="str">
        <f t="shared" si="43"/>
        <v/>
      </c>
      <c r="BT5" s="128" t="str">
        <f t="shared" si="44"/>
        <v/>
      </c>
      <c r="BU5" s="130" t="str">
        <f t="shared" si="45"/>
        <v/>
      </c>
      <c r="BV5" s="130" t="str">
        <f t="shared" si="46"/>
        <v/>
      </c>
      <c r="BW5" s="130" t="str">
        <f t="shared" si="47"/>
        <v/>
      </c>
      <c r="BX5" s="73" t="str">
        <f t="shared" si="48"/>
        <v/>
      </c>
      <c r="BY5" s="68" t="str">
        <f t="shared" si="49"/>
        <v/>
      </c>
      <c r="BZ5" s="183" t="str">
        <f t="shared" si="50"/>
        <v/>
      </c>
      <c r="CA5" s="35">
        <f>รายชื่อ!E5</f>
        <v>0</v>
      </c>
    </row>
    <row r="6" spans="1:79">
      <c r="A6" s="72">
        <f>รายชื่อ!A6</f>
        <v>4</v>
      </c>
      <c r="B6" s="77" t="str">
        <f>IF(รายชื่อ!C6="","",รายชื่อ!B6&amp;รายชื่อ!C6 &amp; "  " &amp; รายชื่อ!D6)</f>
        <v/>
      </c>
      <c r="C6" s="81" t="s">
        <v>92</v>
      </c>
      <c r="D6" s="82" t="s">
        <v>92</v>
      </c>
      <c r="E6" s="82" t="s">
        <v>31</v>
      </c>
      <c r="F6" s="82" t="s">
        <v>32</v>
      </c>
      <c r="G6" s="82" t="s">
        <v>31</v>
      </c>
      <c r="H6" s="82" t="s">
        <v>31</v>
      </c>
      <c r="I6" s="82" t="s">
        <v>92</v>
      </c>
      <c r="J6" s="82" t="s">
        <v>31</v>
      </c>
      <c r="K6" s="82" t="s">
        <v>92</v>
      </c>
      <c r="L6" s="82" t="s">
        <v>31</v>
      </c>
      <c r="M6" s="82" t="s">
        <v>32</v>
      </c>
      <c r="N6" s="82" t="s">
        <v>31</v>
      </c>
      <c r="O6" s="82" t="s">
        <v>31</v>
      </c>
      <c r="P6" s="82" t="s">
        <v>92</v>
      </c>
      <c r="Q6" s="82" t="s">
        <v>92</v>
      </c>
      <c r="R6" s="82" t="s">
        <v>31</v>
      </c>
      <c r="S6" s="82" t="s">
        <v>32</v>
      </c>
      <c r="T6" s="82" t="s">
        <v>31</v>
      </c>
      <c r="U6" s="81" t="s">
        <v>31</v>
      </c>
      <c r="V6" s="81" t="s">
        <v>92</v>
      </c>
      <c r="W6" s="81" t="s">
        <v>92</v>
      </c>
      <c r="X6" s="81" t="s">
        <v>31</v>
      </c>
      <c r="Y6" s="81" t="s">
        <v>31</v>
      </c>
      <c r="Z6" s="81" t="s">
        <v>31</v>
      </c>
      <c r="AA6" s="81" t="s">
        <v>92</v>
      </c>
      <c r="AB6" s="81" t="s">
        <v>74</v>
      </c>
      <c r="AC6" s="115" t="s">
        <v>70</v>
      </c>
      <c r="AD6" s="115"/>
      <c r="AE6" s="116"/>
      <c r="AF6" s="116"/>
      <c r="AG6" s="116"/>
      <c r="AH6" s="116"/>
      <c r="AI6" s="119">
        <f t="shared" si="10"/>
        <v>1</v>
      </c>
      <c r="AJ6" s="119">
        <f t="shared" si="11"/>
        <v>1</v>
      </c>
      <c r="AK6" s="119">
        <f t="shared" si="12"/>
        <v>0</v>
      </c>
      <c r="AL6" s="119">
        <f t="shared" si="13"/>
        <v>2</v>
      </c>
      <c r="AM6" s="119">
        <f t="shared" si="14"/>
        <v>0</v>
      </c>
      <c r="AN6" s="119">
        <f t="shared" si="15"/>
        <v>0</v>
      </c>
      <c r="AO6" s="119">
        <f t="shared" si="16"/>
        <v>1</v>
      </c>
      <c r="AP6" s="119">
        <f t="shared" si="17"/>
        <v>0</v>
      </c>
      <c r="AQ6" s="119">
        <f t="shared" si="18"/>
        <v>1</v>
      </c>
      <c r="AR6" s="119">
        <f t="shared" si="19"/>
        <v>0</v>
      </c>
      <c r="AS6" s="119">
        <f t="shared" si="20"/>
        <v>0</v>
      </c>
      <c r="AT6" s="119">
        <f t="shared" si="21"/>
        <v>0</v>
      </c>
      <c r="AU6" s="119">
        <f t="shared" si="22"/>
        <v>0</v>
      </c>
      <c r="AV6" s="119">
        <f t="shared" si="23"/>
        <v>1</v>
      </c>
      <c r="AW6" s="119">
        <f t="shared" si="24"/>
        <v>1</v>
      </c>
      <c r="AX6" s="119">
        <f t="shared" si="25"/>
        <v>0</v>
      </c>
      <c r="AY6" s="119">
        <f t="shared" si="26"/>
        <v>2</v>
      </c>
      <c r="AZ6" s="119">
        <f t="shared" si="27"/>
        <v>0</v>
      </c>
      <c r="BA6" s="119">
        <f t="shared" si="28"/>
        <v>0</v>
      </c>
      <c r="BB6" s="119">
        <f t="shared" si="29"/>
        <v>1</v>
      </c>
      <c r="BC6" s="119">
        <f t="shared" si="30"/>
        <v>1</v>
      </c>
      <c r="BD6" s="119">
        <f t="shared" si="8"/>
        <v>0</v>
      </c>
      <c r="BE6" s="119">
        <f t="shared" si="8"/>
        <v>0</v>
      </c>
      <c r="BF6" s="119">
        <f t="shared" si="8"/>
        <v>0</v>
      </c>
      <c r="BG6" s="119">
        <f t="shared" si="31"/>
        <v>1</v>
      </c>
      <c r="BH6" s="75" t="str">
        <f t="shared" si="32"/>
        <v/>
      </c>
      <c r="BI6" s="66" t="str">
        <f t="shared" si="33"/>
        <v/>
      </c>
      <c r="BJ6" s="66" t="str">
        <f t="shared" si="34"/>
        <v/>
      </c>
      <c r="BK6" s="66" t="str">
        <f t="shared" si="35"/>
        <v/>
      </c>
      <c r="BL6" s="66" t="str">
        <f t="shared" si="36"/>
        <v/>
      </c>
      <c r="BM6" s="152" t="str">
        <f t="shared" si="37"/>
        <v/>
      </c>
      <c r="BN6" s="68" t="str">
        <f t="shared" si="38"/>
        <v/>
      </c>
      <c r="BO6" s="68" t="str">
        <f t="shared" si="39"/>
        <v/>
      </c>
      <c r="BP6" s="68" t="str">
        <f t="shared" si="40"/>
        <v/>
      </c>
      <c r="BQ6" s="68" t="str">
        <f t="shared" si="41"/>
        <v/>
      </c>
      <c r="BR6" s="68" t="str">
        <f t="shared" si="42"/>
        <v/>
      </c>
      <c r="BS6" s="68" t="str">
        <f t="shared" si="43"/>
        <v/>
      </c>
      <c r="BT6" s="128" t="str">
        <f t="shared" si="44"/>
        <v/>
      </c>
      <c r="BU6" s="130" t="str">
        <f t="shared" si="45"/>
        <v/>
      </c>
      <c r="BV6" s="130" t="str">
        <f t="shared" si="46"/>
        <v/>
      </c>
      <c r="BW6" s="130" t="str">
        <f t="shared" si="47"/>
        <v/>
      </c>
      <c r="BX6" s="73" t="str">
        <f t="shared" si="48"/>
        <v/>
      </c>
      <c r="BY6" s="68" t="str">
        <f t="shared" si="49"/>
        <v/>
      </c>
      <c r="BZ6" s="183" t="str">
        <f t="shared" si="50"/>
        <v/>
      </c>
      <c r="CA6" s="35">
        <f>รายชื่อ!E6</f>
        <v>0</v>
      </c>
    </row>
    <row r="7" spans="1:79">
      <c r="A7" s="72">
        <f>รายชื่อ!A7</f>
        <v>5</v>
      </c>
      <c r="B7" s="77" t="str">
        <f>IF(รายชื่อ!C7="","",รายชื่อ!B7&amp;รายชื่อ!C7 &amp; "  " &amp; รายชื่อ!D7)</f>
        <v/>
      </c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1"/>
      <c r="V7" s="81"/>
      <c r="W7" s="81"/>
      <c r="X7" s="81"/>
      <c r="Y7" s="81"/>
      <c r="Z7" s="81"/>
      <c r="AA7" s="81"/>
      <c r="AB7" s="81"/>
      <c r="AC7" s="115"/>
      <c r="AD7" s="115"/>
      <c r="AE7" s="116"/>
      <c r="AF7" s="116"/>
      <c r="AG7" s="116"/>
      <c r="AH7" s="116"/>
      <c r="AI7" s="119" t="str">
        <f t="shared" si="10"/>
        <v/>
      </c>
      <c r="AJ7" s="119" t="str">
        <f t="shared" si="11"/>
        <v/>
      </c>
      <c r="AK7" s="119" t="str">
        <f t="shared" si="12"/>
        <v/>
      </c>
      <c r="AL7" s="119" t="str">
        <f t="shared" si="13"/>
        <v/>
      </c>
      <c r="AM7" s="119" t="str">
        <f t="shared" si="14"/>
        <v/>
      </c>
      <c r="AN7" s="119" t="str">
        <f t="shared" si="15"/>
        <v/>
      </c>
      <c r="AO7" s="119" t="str">
        <f t="shared" si="16"/>
        <v/>
      </c>
      <c r="AP7" s="119" t="str">
        <f t="shared" si="17"/>
        <v/>
      </c>
      <c r="AQ7" s="119" t="str">
        <f t="shared" si="18"/>
        <v/>
      </c>
      <c r="AR7" s="119" t="str">
        <f t="shared" si="19"/>
        <v/>
      </c>
      <c r="AS7" s="119" t="str">
        <f t="shared" si="20"/>
        <v/>
      </c>
      <c r="AT7" s="119" t="str">
        <f t="shared" si="21"/>
        <v/>
      </c>
      <c r="AU7" s="119" t="str">
        <f t="shared" si="22"/>
        <v/>
      </c>
      <c r="AV7" s="119" t="str">
        <f t="shared" si="23"/>
        <v/>
      </c>
      <c r="AW7" s="119" t="str">
        <f t="shared" si="24"/>
        <v/>
      </c>
      <c r="AX7" s="119" t="str">
        <f t="shared" si="25"/>
        <v/>
      </c>
      <c r="AY7" s="119" t="str">
        <f t="shared" si="26"/>
        <v/>
      </c>
      <c r="AZ7" s="119" t="str">
        <f t="shared" si="27"/>
        <v/>
      </c>
      <c r="BA7" s="119" t="str">
        <f t="shared" si="28"/>
        <v/>
      </c>
      <c r="BB7" s="119" t="str">
        <f t="shared" si="29"/>
        <v/>
      </c>
      <c r="BC7" s="119" t="str">
        <f t="shared" si="30"/>
        <v/>
      </c>
      <c r="BD7" s="119" t="str">
        <f t="shared" si="8"/>
        <v/>
      </c>
      <c r="BE7" s="119" t="str">
        <f t="shared" si="8"/>
        <v/>
      </c>
      <c r="BF7" s="119" t="str">
        <f t="shared" si="8"/>
        <v/>
      </c>
      <c r="BG7" s="119" t="str">
        <f t="shared" si="31"/>
        <v/>
      </c>
      <c r="BH7" s="75" t="str">
        <f t="shared" si="32"/>
        <v/>
      </c>
      <c r="BI7" s="66" t="str">
        <f t="shared" si="33"/>
        <v/>
      </c>
      <c r="BJ7" s="66" t="str">
        <f t="shared" si="34"/>
        <v/>
      </c>
      <c r="BK7" s="66" t="str">
        <f t="shared" si="35"/>
        <v/>
      </c>
      <c r="BL7" s="66" t="str">
        <f t="shared" si="36"/>
        <v/>
      </c>
      <c r="BM7" s="152" t="str">
        <f t="shared" si="37"/>
        <v/>
      </c>
      <c r="BN7" s="68" t="str">
        <f t="shared" si="38"/>
        <v/>
      </c>
      <c r="BO7" s="68" t="str">
        <f t="shared" si="39"/>
        <v/>
      </c>
      <c r="BP7" s="68" t="str">
        <f t="shared" si="40"/>
        <v/>
      </c>
      <c r="BQ7" s="68" t="str">
        <f t="shared" si="41"/>
        <v/>
      </c>
      <c r="BR7" s="68" t="str">
        <f t="shared" si="42"/>
        <v/>
      </c>
      <c r="BS7" s="68" t="str">
        <f t="shared" si="43"/>
        <v/>
      </c>
      <c r="BT7" s="128" t="str">
        <f t="shared" si="44"/>
        <v/>
      </c>
      <c r="BU7" s="130" t="str">
        <f t="shared" si="45"/>
        <v/>
      </c>
      <c r="BV7" s="130" t="str">
        <f t="shared" si="46"/>
        <v/>
      </c>
      <c r="BW7" s="130" t="str">
        <f t="shared" si="47"/>
        <v/>
      </c>
      <c r="BX7" s="73" t="str">
        <f t="shared" si="48"/>
        <v/>
      </c>
      <c r="BY7" s="68" t="str">
        <f t="shared" si="49"/>
        <v/>
      </c>
      <c r="BZ7" s="183" t="str">
        <f t="shared" si="50"/>
        <v/>
      </c>
      <c r="CA7" s="35">
        <f>รายชื่อ!E7</f>
        <v>0</v>
      </c>
    </row>
    <row r="8" spans="1:79">
      <c r="A8" s="72">
        <f>รายชื่อ!A8</f>
        <v>6</v>
      </c>
      <c r="B8" s="77" t="str">
        <f>IF(รายชื่อ!C8="","",รายชื่อ!B8&amp;รายชื่อ!C8 &amp; "  " &amp; รายชื่อ!D8)</f>
        <v/>
      </c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1"/>
      <c r="V8" s="81"/>
      <c r="W8" s="81"/>
      <c r="X8" s="81"/>
      <c r="Y8" s="81"/>
      <c r="Z8" s="81"/>
      <c r="AA8" s="81"/>
      <c r="AB8" s="81"/>
      <c r="AC8" s="115"/>
      <c r="AD8" s="115"/>
      <c r="AE8" s="116"/>
      <c r="AF8" s="116"/>
      <c r="AG8" s="116"/>
      <c r="AH8" s="116"/>
      <c r="AI8" s="119" t="str">
        <f t="shared" si="10"/>
        <v/>
      </c>
      <c r="AJ8" s="119" t="str">
        <f t="shared" si="11"/>
        <v/>
      </c>
      <c r="AK8" s="119" t="str">
        <f t="shared" si="12"/>
        <v/>
      </c>
      <c r="AL8" s="119" t="str">
        <f t="shared" si="13"/>
        <v/>
      </c>
      <c r="AM8" s="119" t="str">
        <f t="shared" si="14"/>
        <v/>
      </c>
      <c r="AN8" s="119" t="str">
        <f t="shared" si="15"/>
        <v/>
      </c>
      <c r="AO8" s="119" t="str">
        <f t="shared" si="16"/>
        <v/>
      </c>
      <c r="AP8" s="119" t="str">
        <f t="shared" si="17"/>
        <v/>
      </c>
      <c r="AQ8" s="119" t="str">
        <f t="shared" si="18"/>
        <v/>
      </c>
      <c r="AR8" s="119" t="str">
        <f t="shared" si="19"/>
        <v/>
      </c>
      <c r="AS8" s="119" t="str">
        <f t="shared" si="20"/>
        <v/>
      </c>
      <c r="AT8" s="119" t="str">
        <f t="shared" si="21"/>
        <v/>
      </c>
      <c r="AU8" s="119" t="str">
        <f t="shared" si="22"/>
        <v/>
      </c>
      <c r="AV8" s="119" t="str">
        <f t="shared" si="23"/>
        <v/>
      </c>
      <c r="AW8" s="119" t="str">
        <f t="shared" si="24"/>
        <v/>
      </c>
      <c r="AX8" s="119" t="str">
        <f t="shared" si="25"/>
        <v/>
      </c>
      <c r="AY8" s="119" t="str">
        <f t="shared" si="26"/>
        <v/>
      </c>
      <c r="AZ8" s="119" t="str">
        <f t="shared" si="27"/>
        <v/>
      </c>
      <c r="BA8" s="119" t="str">
        <f t="shared" si="28"/>
        <v/>
      </c>
      <c r="BB8" s="119" t="str">
        <f t="shared" si="29"/>
        <v/>
      </c>
      <c r="BC8" s="119" t="str">
        <f t="shared" si="30"/>
        <v/>
      </c>
      <c r="BD8" s="119" t="str">
        <f t="shared" si="8"/>
        <v/>
      </c>
      <c r="BE8" s="119" t="str">
        <f t="shared" si="8"/>
        <v/>
      </c>
      <c r="BF8" s="119" t="str">
        <f t="shared" si="8"/>
        <v/>
      </c>
      <c r="BG8" s="119" t="str">
        <f t="shared" si="31"/>
        <v/>
      </c>
      <c r="BH8" s="75" t="str">
        <f t="shared" si="32"/>
        <v/>
      </c>
      <c r="BI8" s="66" t="str">
        <f t="shared" si="33"/>
        <v/>
      </c>
      <c r="BJ8" s="66" t="str">
        <f t="shared" si="34"/>
        <v/>
      </c>
      <c r="BK8" s="66" t="str">
        <f t="shared" si="35"/>
        <v/>
      </c>
      <c r="BL8" s="66" t="str">
        <f t="shared" si="36"/>
        <v/>
      </c>
      <c r="BM8" s="152" t="str">
        <f t="shared" si="37"/>
        <v/>
      </c>
      <c r="BN8" s="68" t="str">
        <f t="shared" si="38"/>
        <v/>
      </c>
      <c r="BO8" s="68" t="str">
        <f t="shared" si="39"/>
        <v/>
      </c>
      <c r="BP8" s="68" t="str">
        <f t="shared" si="40"/>
        <v/>
      </c>
      <c r="BQ8" s="68" t="str">
        <f t="shared" si="41"/>
        <v/>
      </c>
      <c r="BR8" s="68" t="str">
        <f t="shared" si="42"/>
        <v/>
      </c>
      <c r="BS8" s="68" t="str">
        <f t="shared" si="43"/>
        <v/>
      </c>
      <c r="BT8" s="128" t="str">
        <f t="shared" si="44"/>
        <v/>
      </c>
      <c r="BU8" s="130" t="str">
        <f t="shared" si="45"/>
        <v/>
      </c>
      <c r="BV8" s="130" t="str">
        <f t="shared" si="46"/>
        <v/>
      </c>
      <c r="BW8" s="130" t="str">
        <f t="shared" si="47"/>
        <v/>
      </c>
      <c r="BX8" s="73" t="str">
        <f t="shared" si="48"/>
        <v/>
      </c>
      <c r="BY8" s="68" t="str">
        <f t="shared" si="49"/>
        <v/>
      </c>
      <c r="BZ8" s="183" t="str">
        <f t="shared" si="50"/>
        <v/>
      </c>
      <c r="CA8" s="35">
        <f>รายชื่อ!E8</f>
        <v>0</v>
      </c>
    </row>
    <row r="9" spans="1:79">
      <c r="A9" s="72">
        <f>รายชื่อ!A9</f>
        <v>7</v>
      </c>
      <c r="B9" s="77" t="str">
        <f>IF(รายชื่อ!C9="","",รายชื่อ!B9&amp;รายชื่อ!C9 &amp; "  " &amp; รายชื่อ!D9)</f>
        <v/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1"/>
      <c r="V9" s="81"/>
      <c r="W9" s="81"/>
      <c r="X9" s="81"/>
      <c r="Y9" s="81"/>
      <c r="Z9" s="81"/>
      <c r="AA9" s="81"/>
      <c r="AB9" s="81"/>
      <c r="AC9" s="115"/>
      <c r="AD9" s="115"/>
      <c r="AE9" s="116"/>
      <c r="AF9" s="116"/>
      <c r="AG9" s="116"/>
      <c r="AH9" s="116"/>
      <c r="AI9" s="119" t="str">
        <f t="shared" si="10"/>
        <v/>
      </c>
      <c r="AJ9" s="119" t="str">
        <f t="shared" si="11"/>
        <v/>
      </c>
      <c r="AK9" s="119" t="str">
        <f t="shared" si="12"/>
        <v/>
      </c>
      <c r="AL9" s="119" t="str">
        <f t="shared" si="13"/>
        <v/>
      </c>
      <c r="AM9" s="119" t="str">
        <f t="shared" si="14"/>
        <v/>
      </c>
      <c r="AN9" s="119" t="str">
        <f t="shared" si="15"/>
        <v/>
      </c>
      <c r="AO9" s="119" t="str">
        <f t="shared" si="16"/>
        <v/>
      </c>
      <c r="AP9" s="119" t="str">
        <f t="shared" si="17"/>
        <v/>
      </c>
      <c r="AQ9" s="119" t="str">
        <f t="shared" si="18"/>
        <v/>
      </c>
      <c r="AR9" s="119" t="str">
        <f t="shared" si="19"/>
        <v/>
      </c>
      <c r="AS9" s="119" t="str">
        <f t="shared" si="20"/>
        <v/>
      </c>
      <c r="AT9" s="119" t="str">
        <f t="shared" si="21"/>
        <v/>
      </c>
      <c r="AU9" s="119" t="str">
        <f t="shared" si="22"/>
        <v/>
      </c>
      <c r="AV9" s="119" t="str">
        <f t="shared" si="23"/>
        <v/>
      </c>
      <c r="AW9" s="119" t="str">
        <f t="shared" si="24"/>
        <v/>
      </c>
      <c r="AX9" s="119" t="str">
        <f t="shared" si="25"/>
        <v/>
      </c>
      <c r="AY9" s="119" t="str">
        <f t="shared" si="26"/>
        <v/>
      </c>
      <c r="AZ9" s="119" t="str">
        <f t="shared" si="27"/>
        <v/>
      </c>
      <c r="BA9" s="119" t="str">
        <f t="shared" si="28"/>
        <v/>
      </c>
      <c r="BB9" s="119" t="str">
        <f t="shared" si="29"/>
        <v/>
      </c>
      <c r="BC9" s="119" t="str">
        <f t="shared" si="30"/>
        <v/>
      </c>
      <c r="BD9" s="119" t="str">
        <f t="shared" si="8"/>
        <v/>
      </c>
      <c r="BE9" s="119" t="str">
        <f t="shared" si="8"/>
        <v/>
      </c>
      <c r="BF9" s="119" t="str">
        <f t="shared" si="8"/>
        <v/>
      </c>
      <c r="BG9" s="119" t="str">
        <f t="shared" si="31"/>
        <v/>
      </c>
      <c r="BH9" s="75" t="str">
        <f t="shared" si="32"/>
        <v/>
      </c>
      <c r="BI9" s="66" t="str">
        <f t="shared" si="33"/>
        <v/>
      </c>
      <c r="BJ9" s="66" t="str">
        <f t="shared" si="34"/>
        <v/>
      </c>
      <c r="BK9" s="66" t="str">
        <f t="shared" si="35"/>
        <v/>
      </c>
      <c r="BL9" s="66" t="str">
        <f t="shared" si="36"/>
        <v/>
      </c>
      <c r="BM9" s="152" t="str">
        <f t="shared" si="37"/>
        <v/>
      </c>
      <c r="BN9" s="68" t="str">
        <f t="shared" si="38"/>
        <v/>
      </c>
      <c r="BO9" s="68" t="str">
        <f t="shared" si="39"/>
        <v/>
      </c>
      <c r="BP9" s="68" t="str">
        <f t="shared" si="40"/>
        <v/>
      </c>
      <c r="BQ9" s="68" t="str">
        <f t="shared" si="41"/>
        <v/>
      </c>
      <c r="BR9" s="68" t="str">
        <f t="shared" si="42"/>
        <v/>
      </c>
      <c r="BS9" s="68" t="str">
        <f t="shared" si="43"/>
        <v/>
      </c>
      <c r="BT9" s="128" t="str">
        <f t="shared" si="44"/>
        <v/>
      </c>
      <c r="BU9" s="130" t="str">
        <f t="shared" si="45"/>
        <v/>
      </c>
      <c r="BV9" s="130" t="str">
        <f t="shared" si="46"/>
        <v/>
      </c>
      <c r="BW9" s="130" t="str">
        <f t="shared" si="47"/>
        <v/>
      </c>
      <c r="BX9" s="73" t="str">
        <f t="shared" si="48"/>
        <v/>
      </c>
      <c r="BY9" s="68" t="str">
        <f t="shared" si="49"/>
        <v/>
      </c>
      <c r="BZ9" s="183" t="str">
        <f t="shared" si="50"/>
        <v/>
      </c>
      <c r="CA9" s="35">
        <f>รายชื่อ!E9</f>
        <v>0</v>
      </c>
    </row>
    <row r="10" spans="1:79">
      <c r="A10" s="72">
        <f>รายชื่อ!A10</f>
        <v>8</v>
      </c>
      <c r="B10" s="77" t="str">
        <f>IF(รายชื่อ!C10="","",รายชื่อ!B10&amp;รายชื่อ!C10 &amp; "  " &amp; รายชื่อ!D10)</f>
        <v/>
      </c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1"/>
      <c r="V10" s="81"/>
      <c r="W10" s="81"/>
      <c r="X10" s="81"/>
      <c r="Y10" s="81"/>
      <c r="Z10" s="81"/>
      <c r="AA10" s="81"/>
      <c r="AB10" s="81"/>
      <c r="AC10" s="115"/>
      <c r="AD10" s="115"/>
      <c r="AE10" s="116"/>
      <c r="AF10" s="116"/>
      <c r="AG10" s="116"/>
      <c r="AH10" s="116"/>
      <c r="AI10" s="119" t="str">
        <f t="shared" si="10"/>
        <v/>
      </c>
      <c r="AJ10" s="119" t="str">
        <f t="shared" si="11"/>
        <v/>
      </c>
      <c r="AK10" s="119" t="str">
        <f t="shared" si="12"/>
        <v/>
      </c>
      <c r="AL10" s="119" t="str">
        <f t="shared" si="13"/>
        <v/>
      </c>
      <c r="AM10" s="119" t="str">
        <f t="shared" si="14"/>
        <v/>
      </c>
      <c r="AN10" s="119" t="str">
        <f t="shared" si="15"/>
        <v/>
      </c>
      <c r="AO10" s="119" t="str">
        <f t="shared" si="16"/>
        <v/>
      </c>
      <c r="AP10" s="119" t="str">
        <f t="shared" si="17"/>
        <v/>
      </c>
      <c r="AQ10" s="119" t="str">
        <f t="shared" si="18"/>
        <v/>
      </c>
      <c r="AR10" s="119" t="str">
        <f t="shared" si="19"/>
        <v/>
      </c>
      <c r="AS10" s="119" t="str">
        <f t="shared" si="20"/>
        <v/>
      </c>
      <c r="AT10" s="119" t="str">
        <f t="shared" si="21"/>
        <v/>
      </c>
      <c r="AU10" s="119" t="str">
        <f t="shared" si="22"/>
        <v/>
      </c>
      <c r="AV10" s="119" t="str">
        <f t="shared" si="23"/>
        <v/>
      </c>
      <c r="AW10" s="119" t="str">
        <f t="shared" si="24"/>
        <v/>
      </c>
      <c r="AX10" s="119" t="str">
        <f t="shared" si="25"/>
        <v/>
      </c>
      <c r="AY10" s="119" t="str">
        <f t="shared" si="26"/>
        <v/>
      </c>
      <c r="AZ10" s="119" t="str">
        <f t="shared" si="27"/>
        <v/>
      </c>
      <c r="BA10" s="119" t="str">
        <f t="shared" si="28"/>
        <v/>
      </c>
      <c r="BB10" s="119" t="str">
        <f t="shared" si="29"/>
        <v/>
      </c>
      <c r="BC10" s="119" t="str">
        <f t="shared" si="30"/>
        <v/>
      </c>
      <c r="BD10" s="119" t="str">
        <f t="shared" si="8"/>
        <v/>
      </c>
      <c r="BE10" s="119" t="str">
        <f t="shared" si="8"/>
        <v/>
      </c>
      <c r="BF10" s="119" t="str">
        <f t="shared" si="8"/>
        <v/>
      </c>
      <c r="BG10" s="119" t="str">
        <f t="shared" si="31"/>
        <v/>
      </c>
      <c r="BH10" s="75" t="str">
        <f t="shared" si="32"/>
        <v/>
      </c>
      <c r="BI10" s="66" t="str">
        <f t="shared" si="33"/>
        <v/>
      </c>
      <c r="BJ10" s="66" t="str">
        <f t="shared" si="34"/>
        <v/>
      </c>
      <c r="BK10" s="66" t="str">
        <f t="shared" si="35"/>
        <v/>
      </c>
      <c r="BL10" s="66" t="str">
        <f t="shared" si="36"/>
        <v/>
      </c>
      <c r="BM10" s="152" t="str">
        <f t="shared" si="37"/>
        <v/>
      </c>
      <c r="BN10" s="68" t="str">
        <f t="shared" si="38"/>
        <v/>
      </c>
      <c r="BO10" s="68" t="str">
        <f t="shared" si="39"/>
        <v/>
      </c>
      <c r="BP10" s="68" t="str">
        <f t="shared" si="40"/>
        <v/>
      </c>
      <c r="BQ10" s="68" t="str">
        <f t="shared" si="41"/>
        <v/>
      </c>
      <c r="BR10" s="68" t="str">
        <f t="shared" si="42"/>
        <v/>
      </c>
      <c r="BS10" s="68" t="str">
        <f t="shared" si="43"/>
        <v/>
      </c>
      <c r="BT10" s="128" t="str">
        <f t="shared" si="44"/>
        <v/>
      </c>
      <c r="BU10" s="130" t="str">
        <f t="shared" si="45"/>
        <v/>
      </c>
      <c r="BV10" s="130" t="str">
        <f t="shared" si="46"/>
        <v/>
      </c>
      <c r="BW10" s="130" t="str">
        <f t="shared" si="47"/>
        <v/>
      </c>
      <c r="BX10" s="73" t="str">
        <f t="shared" si="48"/>
        <v/>
      </c>
      <c r="BY10" s="68" t="str">
        <f t="shared" si="49"/>
        <v/>
      </c>
      <c r="BZ10" s="183" t="str">
        <f t="shared" si="50"/>
        <v/>
      </c>
      <c r="CA10" s="35">
        <f>รายชื่อ!E10</f>
        <v>0</v>
      </c>
    </row>
    <row r="11" spans="1:79">
      <c r="A11" s="72">
        <f>รายชื่อ!A11</f>
        <v>9</v>
      </c>
      <c r="B11" s="77" t="str">
        <f>IF(รายชื่อ!C11="","",รายชื่อ!B11&amp;รายชื่อ!C11 &amp; "  " &amp; รายชื่อ!D11)</f>
        <v/>
      </c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1"/>
      <c r="V11" s="81"/>
      <c r="W11" s="81"/>
      <c r="X11" s="81"/>
      <c r="Y11" s="81"/>
      <c r="Z11" s="81"/>
      <c r="AA11" s="81"/>
      <c r="AB11" s="81"/>
      <c r="AC11" s="115"/>
      <c r="AD11" s="115"/>
      <c r="AE11" s="116"/>
      <c r="AF11" s="116"/>
      <c r="AG11" s="116"/>
      <c r="AH11" s="116"/>
      <c r="AI11" s="119" t="str">
        <f t="shared" si="10"/>
        <v/>
      </c>
      <c r="AJ11" s="119" t="str">
        <f t="shared" si="11"/>
        <v/>
      </c>
      <c r="AK11" s="119" t="str">
        <f t="shared" si="12"/>
        <v/>
      </c>
      <c r="AL11" s="119" t="str">
        <f t="shared" si="13"/>
        <v/>
      </c>
      <c r="AM11" s="119" t="str">
        <f t="shared" si="14"/>
        <v/>
      </c>
      <c r="AN11" s="119" t="str">
        <f t="shared" si="15"/>
        <v/>
      </c>
      <c r="AO11" s="119" t="str">
        <f t="shared" si="16"/>
        <v/>
      </c>
      <c r="AP11" s="119" t="str">
        <f t="shared" si="17"/>
        <v/>
      </c>
      <c r="AQ11" s="119" t="str">
        <f t="shared" si="18"/>
        <v/>
      </c>
      <c r="AR11" s="119" t="str">
        <f t="shared" si="19"/>
        <v/>
      </c>
      <c r="AS11" s="119" t="str">
        <f t="shared" si="20"/>
        <v/>
      </c>
      <c r="AT11" s="119" t="str">
        <f t="shared" si="21"/>
        <v/>
      </c>
      <c r="AU11" s="119" t="str">
        <f t="shared" si="22"/>
        <v/>
      </c>
      <c r="AV11" s="119" t="str">
        <f t="shared" si="23"/>
        <v/>
      </c>
      <c r="AW11" s="119" t="str">
        <f t="shared" si="24"/>
        <v/>
      </c>
      <c r="AX11" s="119" t="str">
        <f t="shared" si="25"/>
        <v/>
      </c>
      <c r="AY11" s="119" t="str">
        <f t="shared" si="26"/>
        <v/>
      </c>
      <c r="AZ11" s="119" t="str">
        <f t="shared" si="27"/>
        <v/>
      </c>
      <c r="BA11" s="119" t="str">
        <f t="shared" si="28"/>
        <v/>
      </c>
      <c r="BB11" s="119" t="str">
        <f t="shared" si="29"/>
        <v/>
      </c>
      <c r="BC11" s="119" t="str">
        <f t="shared" si="30"/>
        <v/>
      </c>
      <c r="BD11" s="119" t="str">
        <f t="shared" si="8"/>
        <v/>
      </c>
      <c r="BE11" s="119" t="str">
        <f t="shared" si="8"/>
        <v/>
      </c>
      <c r="BF11" s="119" t="str">
        <f t="shared" si="8"/>
        <v/>
      </c>
      <c r="BG11" s="119" t="str">
        <f t="shared" si="31"/>
        <v/>
      </c>
      <c r="BH11" s="75" t="str">
        <f t="shared" si="32"/>
        <v/>
      </c>
      <c r="BI11" s="66" t="str">
        <f t="shared" si="33"/>
        <v/>
      </c>
      <c r="BJ11" s="66" t="str">
        <f t="shared" si="34"/>
        <v/>
      </c>
      <c r="BK11" s="66" t="str">
        <f t="shared" si="35"/>
        <v/>
      </c>
      <c r="BL11" s="66" t="str">
        <f t="shared" si="36"/>
        <v/>
      </c>
      <c r="BM11" s="152" t="str">
        <f t="shared" si="37"/>
        <v/>
      </c>
      <c r="BN11" s="68" t="str">
        <f t="shared" si="38"/>
        <v/>
      </c>
      <c r="BO11" s="68" t="str">
        <f t="shared" si="39"/>
        <v/>
      </c>
      <c r="BP11" s="68" t="str">
        <f t="shared" si="40"/>
        <v/>
      </c>
      <c r="BQ11" s="68" t="str">
        <f t="shared" si="41"/>
        <v/>
      </c>
      <c r="BR11" s="68" t="str">
        <f t="shared" si="42"/>
        <v/>
      </c>
      <c r="BS11" s="68" t="str">
        <f t="shared" si="43"/>
        <v/>
      </c>
      <c r="BT11" s="128" t="str">
        <f t="shared" si="44"/>
        <v/>
      </c>
      <c r="BU11" s="130" t="str">
        <f t="shared" si="45"/>
        <v/>
      </c>
      <c r="BV11" s="130" t="str">
        <f t="shared" si="46"/>
        <v/>
      </c>
      <c r="BW11" s="130" t="str">
        <f t="shared" si="47"/>
        <v/>
      </c>
      <c r="BX11" s="73" t="str">
        <f t="shared" si="48"/>
        <v/>
      </c>
      <c r="BY11" s="68" t="str">
        <f t="shared" si="49"/>
        <v/>
      </c>
      <c r="BZ11" s="183" t="str">
        <f t="shared" si="50"/>
        <v/>
      </c>
      <c r="CA11" s="35">
        <f>รายชื่อ!E11</f>
        <v>0</v>
      </c>
    </row>
    <row r="12" spans="1:79">
      <c r="A12" s="72">
        <f>รายชื่อ!A12</f>
        <v>10</v>
      </c>
      <c r="B12" s="77" t="str">
        <f>IF(รายชื่อ!C12="","",รายชื่อ!B12&amp;รายชื่อ!C12 &amp; "  " &amp; รายชื่อ!D12)</f>
        <v/>
      </c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1"/>
      <c r="V12" s="81"/>
      <c r="W12" s="81"/>
      <c r="X12" s="81"/>
      <c r="Y12" s="81"/>
      <c r="Z12" s="81"/>
      <c r="AA12" s="81"/>
      <c r="AB12" s="81"/>
      <c r="AC12" s="115"/>
      <c r="AD12" s="115"/>
      <c r="AE12" s="116"/>
      <c r="AF12" s="116"/>
      <c r="AG12" s="116"/>
      <c r="AH12" s="116"/>
      <c r="AI12" s="119" t="str">
        <f t="shared" si="10"/>
        <v/>
      </c>
      <c r="AJ12" s="119" t="str">
        <f t="shared" si="11"/>
        <v/>
      </c>
      <c r="AK12" s="119" t="str">
        <f t="shared" si="12"/>
        <v/>
      </c>
      <c r="AL12" s="119" t="str">
        <f t="shared" si="13"/>
        <v/>
      </c>
      <c r="AM12" s="119" t="str">
        <f t="shared" si="14"/>
        <v/>
      </c>
      <c r="AN12" s="119" t="str">
        <f t="shared" si="15"/>
        <v/>
      </c>
      <c r="AO12" s="119" t="str">
        <f t="shared" si="16"/>
        <v/>
      </c>
      <c r="AP12" s="119" t="str">
        <f t="shared" si="17"/>
        <v/>
      </c>
      <c r="AQ12" s="119" t="str">
        <f t="shared" si="18"/>
        <v/>
      </c>
      <c r="AR12" s="119" t="str">
        <f t="shared" si="19"/>
        <v/>
      </c>
      <c r="AS12" s="119" t="str">
        <f t="shared" si="20"/>
        <v/>
      </c>
      <c r="AT12" s="119" t="str">
        <f t="shared" si="21"/>
        <v/>
      </c>
      <c r="AU12" s="119" t="str">
        <f t="shared" si="22"/>
        <v/>
      </c>
      <c r="AV12" s="119" t="str">
        <f t="shared" si="23"/>
        <v/>
      </c>
      <c r="AW12" s="119" t="str">
        <f t="shared" si="24"/>
        <v/>
      </c>
      <c r="AX12" s="119" t="str">
        <f t="shared" si="25"/>
        <v/>
      </c>
      <c r="AY12" s="119" t="str">
        <f t="shared" si="26"/>
        <v/>
      </c>
      <c r="AZ12" s="119" t="str">
        <f t="shared" si="27"/>
        <v/>
      </c>
      <c r="BA12" s="119" t="str">
        <f t="shared" si="28"/>
        <v/>
      </c>
      <c r="BB12" s="119" t="str">
        <f t="shared" si="29"/>
        <v/>
      </c>
      <c r="BC12" s="119" t="str">
        <f t="shared" si="30"/>
        <v/>
      </c>
      <c r="BD12" s="119" t="str">
        <f t="shared" si="8"/>
        <v/>
      </c>
      <c r="BE12" s="119" t="str">
        <f t="shared" si="8"/>
        <v/>
      </c>
      <c r="BF12" s="119" t="str">
        <f t="shared" si="8"/>
        <v/>
      </c>
      <c r="BG12" s="119" t="str">
        <f t="shared" si="31"/>
        <v/>
      </c>
      <c r="BH12" s="75" t="str">
        <f t="shared" si="32"/>
        <v/>
      </c>
      <c r="BI12" s="66" t="str">
        <f t="shared" si="33"/>
        <v/>
      </c>
      <c r="BJ12" s="66" t="str">
        <f t="shared" si="34"/>
        <v/>
      </c>
      <c r="BK12" s="66" t="str">
        <f t="shared" si="35"/>
        <v/>
      </c>
      <c r="BL12" s="66" t="str">
        <f t="shared" si="36"/>
        <v/>
      </c>
      <c r="BM12" s="152" t="str">
        <f t="shared" si="37"/>
        <v/>
      </c>
      <c r="BN12" s="68" t="str">
        <f t="shared" si="38"/>
        <v/>
      </c>
      <c r="BO12" s="68" t="str">
        <f t="shared" si="39"/>
        <v/>
      </c>
      <c r="BP12" s="68" t="str">
        <f t="shared" si="40"/>
        <v/>
      </c>
      <c r="BQ12" s="68" t="str">
        <f t="shared" si="41"/>
        <v/>
      </c>
      <c r="BR12" s="68" t="str">
        <f t="shared" si="42"/>
        <v/>
      </c>
      <c r="BS12" s="68" t="str">
        <f t="shared" si="43"/>
        <v/>
      </c>
      <c r="BT12" s="128" t="str">
        <f t="shared" si="44"/>
        <v/>
      </c>
      <c r="BU12" s="130" t="str">
        <f t="shared" si="45"/>
        <v/>
      </c>
      <c r="BV12" s="130" t="str">
        <f t="shared" si="46"/>
        <v/>
      </c>
      <c r="BW12" s="130" t="str">
        <f t="shared" si="47"/>
        <v/>
      </c>
      <c r="BX12" s="73" t="str">
        <f t="shared" si="48"/>
        <v/>
      </c>
      <c r="BY12" s="68" t="str">
        <f t="shared" si="49"/>
        <v/>
      </c>
      <c r="BZ12" s="183" t="str">
        <f t="shared" si="50"/>
        <v/>
      </c>
      <c r="CA12" s="35">
        <f>รายชื่อ!E12</f>
        <v>0</v>
      </c>
    </row>
    <row r="13" spans="1:79">
      <c r="A13" s="72">
        <f>รายชื่อ!A13</f>
        <v>11</v>
      </c>
      <c r="B13" s="77" t="str">
        <f>IF(รายชื่อ!C13="","",รายชื่อ!B13&amp;รายชื่อ!C13 &amp; "  " &amp; รายชื่อ!D13)</f>
        <v/>
      </c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1"/>
      <c r="V13" s="81"/>
      <c r="W13" s="81"/>
      <c r="X13" s="81"/>
      <c r="Y13" s="81"/>
      <c r="Z13" s="81"/>
      <c r="AA13" s="81"/>
      <c r="AB13" s="81"/>
      <c r="AC13" s="115"/>
      <c r="AD13" s="115"/>
      <c r="AE13" s="116"/>
      <c r="AF13" s="116"/>
      <c r="AG13" s="116"/>
      <c r="AH13" s="116"/>
      <c r="AI13" s="119" t="str">
        <f t="shared" si="10"/>
        <v/>
      </c>
      <c r="AJ13" s="119" t="str">
        <f t="shared" si="11"/>
        <v/>
      </c>
      <c r="AK13" s="119" t="str">
        <f t="shared" si="12"/>
        <v/>
      </c>
      <c r="AL13" s="119" t="str">
        <f t="shared" si="13"/>
        <v/>
      </c>
      <c r="AM13" s="119" t="str">
        <f t="shared" si="14"/>
        <v/>
      </c>
      <c r="AN13" s="119" t="str">
        <f t="shared" si="15"/>
        <v/>
      </c>
      <c r="AO13" s="119" t="str">
        <f t="shared" si="16"/>
        <v/>
      </c>
      <c r="AP13" s="119" t="str">
        <f t="shared" si="17"/>
        <v/>
      </c>
      <c r="AQ13" s="119" t="str">
        <f t="shared" si="18"/>
        <v/>
      </c>
      <c r="AR13" s="119" t="str">
        <f t="shared" si="19"/>
        <v/>
      </c>
      <c r="AS13" s="119" t="str">
        <f t="shared" si="20"/>
        <v/>
      </c>
      <c r="AT13" s="119" t="str">
        <f t="shared" si="21"/>
        <v/>
      </c>
      <c r="AU13" s="119" t="str">
        <f t="shared" si="22"/>
        <v/>
      </c>
      <c r="AV13" s="119" t="str">
        <f t="shared" si="23"/>
        <v/>
      </c>
      <c r="AW13" s="119" t="str">
        <f t="shared" si="24"/>
        <v/>
      </c>
      <c r="AX13" s="119" t="str">
        <f t="shared" si="25"/>
        <v/>
      </c>
      <c r="AY13" s="119" t="str">
        <f t="shared" si="26"/>
        <v/>
      </c>
      <c r="AZ13" s="119" t="str">
        <f t="shared" si="27"/>
        <v/>
      </c>
      <c r="BA13" s="119" t="str">
        <f t="shared" si="28"/>
        <v/>
      </c>
      <c r="BB13" s="119" t="str">
        <f t="shared" si="29"/>
        <v/>
      </c>
      <c r="BC13" s="119" t="str">
        <f t="shared" si="30"/>
        <v/>
      </c>
      <c r="BD13" s="119" t="str">
        <f t="shared" si="8"/>
        <v/>
      </c>
      <c r="BE13" s="119" t="str">
        <f t="shared" si="8"/>
        <v/>
      </c>
      <c r="BF13" s="119" t="str">
        <f t="shared" si="8"/>
        <v/>
      </c>
      <c r="BG13" s="119" t="str">
        <f t="shared" si="31"/>
        <v/>
      </c>
      <c r="BH13" s="75" t="str">
        <f t="shared" si="32"/>
        <v/>
      </c>
      <c r="BI13" s="66" t="str">
        <f t="shared" si="33"/>
        <v/>
      </c>
      <c r="BJ13" s="66" t="str">
        <f t="shared" si="34"/>
        <v/>
      </c>
      <c r="BK13" s="66" t="str">
        <f t="shared" si="35"/>
        <v/>
      </c>
      <c r="BL13" s="66" t="str">
        <f t="shared" si="36"/>
        <v/>
      </c>
      <c r="BM13" s="152" t="str">
        <f t="shared" si="37"/>
        <v/>
      </c>
      <c r="BN13" s="68" t="str">
        <f t="shared" si="38"/>
        <v/>
      </c>
      <c r="BO13" s="68" t="str">
        <f t="shared" si="39"/>
        <v/>
      </c>
      <c r="BP13" s="68" t="str">
        <f t="shared" si="40"/>
        <v/>
      </c>
      <c r="BQ13" s="68" t="str">
        <f t="shared" si="41"/>
        <v/>
      </c>
      <c r="BR13" s="68" t="str">
        <f t="shared" si="42"/>
        <v/>
      </c>
      <c r="BS13" s="68" t="str">
        <f t="shared" si="43"/>
        <v/>
      </c>
      <c r="BT13" s="128" t="str">
        <f t="shared" si="44"/>
        <v/>
      </c>
      <c r="BU13" s="130" t="str">
        <f t="shared" si="45"/>
        <v/>
      </c>
      <c r="BV13" s="130" t="str">
        <f t="shared" si="46"/>
        <v/>
      </c>
      <c r="BW13" s="130" t="str">
        <f t="shared" si="47"/>
        <v/>
      </c>
      <c r="BX13" s="73" t="str">
        <f t="shared" si="48"/>
        <v/>
      </c>
      <c r="BY13" s="68" t="str">
        <f t="shared" si="49"/>
        <v/>
      </c>
      <c r="BZ13" s="183" t="str">
        <f t="shared" si="50"/>
        <v/>
      </c>
      <c r="CA13" s="35">
        <f>รายชื่อ!E13</f>
        <v>0</v>
      </c>
    </row>
    <row r="14" spans="1:79">
      <c r="A14" s="72">
        <f>รายชื่อ!A14</f>
        <v>12</v>
      </c>
      <c r="B14" s="77" t="str">
        <f>IF(รายชื่อ!C14="","",รายชื่อ!B14&amp;รายชื่อ!C14 &amp; "  " &amp; รายชื่อ!D14)</f>
        <v/>
      </c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1"/>
      <c r="V14" s="81"/>
      <c r="W14" s="81"/>
      <c r="X14" s="81"/>
      <c r="Y14" s="81"/>
      <c r="Z14" s="81"/>
      <c r="AA14" s="81"/>
      <c r="AB14" s="81"/>
      <c r="AC14" s="115"/>
      <c r="AD14" s="115"/>
      <c r="AE14" s="116"/>
      <c r="AF14" s="116"/>
      <c r="AG14" s="116"/>
      <c r="AH14" s="116"/>
      <c r="AI14" s="119" t="str">
        <f t="shared" si="10"/>
        <v/>
      </c>
      <c r="AJ14" s="119" t="str">
        <f t="shared" si="11"/>
        <v/>
      </c>
      <c r="AK14" s="119" t="str">
        <f t="shared" si="12"/>
        <v/>
      </c>
      <c r="AL14" s="119" t="str">
        <f t="shared" si="13"/>
        <v/>
      </c>
      <c r="AM14" s="119" t="str">
        <f t="shared" si="14"/>
        <v/>
      </c>
      <c r="AN14" s="119" t="str">
        <f t="shared" si="15"/>
        <v/>
      </c>
      <c r="AO14" s="119" t="str">
        <f t="shared" si="16"/>
        <v/>
      </c>
      <c r="AP14" s="119" t="str">
        <f t="shared" si="17"/>
        <v/>
      </c>
      <c r="AQ14" s="119" t="str">
        <f t="shared" si="18"/>
        <v/>
      </c>
      <c r="AR14" s="119" t="str">
        <f t="shared" si="19"/>
        <v/>
      </c>
      <c r="AS14" s="119" t="str">
        <f t="shared" si="20"/>
        <v/>
      </c>
      <c r="AT14" s="119" t="str">
        <f t="shared" si="21"/>
        <v/>
      </c>
      <c r="AU14" s="119" t="str">
        <f t="shared" si="22"/>
        <v/>
      </c>
      <c r="AV14" s="119" t="str">
        <f t="shared" si="23"/>
        <v/>
      </c>
      <c r="AW14" s="119" t="str">
        <f t="shared" si="24"/>
        <v/>
      </c>
      <c r="AX14" s="119" t="str">
        <f t="shared" si="25"/>
        <v/>
      </c>
      <c r="AY14" s="119" t="str">
        <f t="shared" si="26"/>
        <v/>
      </c>
      <c r="AZ14" s="119" t="str">
        <f t="shared" si="27"/>
        <v/>
      </c>
      <c r="BA14" s="119" t="str">
        <f t="shared" si="28"/>
        <v/>
      </c>
      <c r="BB14" s="119" t="str">
        <f t="shared" si="29"/>
        <v/>
      </c>
      <c r="BC14" s="119" t="str">
        <f t="shared" si="30"/>
        <v/>
      </c>
      <c r="BD14" s="119" t="str">
        <f t="shared" si="8"/>
        <v/>
      </c>
      <c r="BE14" s="119" t="str">
        <f t="shared" si="8"/>
        <v/>
      </c>
      <c r="BF14" s="119" t="str">
        <f t="shared" si="8"/>
        <v/>
      </c>
      <c r="BG14" s="119" t="str">
        <f t="shared" si="31"/>
        <v/>
      </c>
      <c r="BH14" s="75" t="str">
        <f t="shared" si="32"/>
        <v/>
      </c>
      <c r="BI14" s="66" t="str">
        <f t="shared" si="33"/>
        <v/>
      </c>
      <c r="BJ14" s="66" t="str">
        <f t="shared" si="34"/>
        <v/>
      </c>
      <c r="BK14" s="66" t="str">
        <f t="shared" si="35"/>
        <v/>
      </c>
      <c r="BL14" s="66" t="str">
        <f t="shared" si="36"/>
        <v/>
      </c>
      <c r="BM14" s="152" t="str">
        <f t="shared" si="37"/>
        <v/>
      </c>
      <c r="BN14" s="68" t="str">
        <f t="shared" si="38"/>
        <v/>
      </c>
      <c r="BO14" s="68" t="str">
        <f t="shared" si="39"/>
        <v/>
      </c>
      <c r="BP14" s="68" t="str">
        <f t="shared" si="40"/>
        <v/>
      </c>
      <c r="BQ14" s="68" t="str">
        <f t="shared" si="41"/>
        <v/>
      </c>
      <c r="BR14" s="68" t="str">
        <f t="shared" si="42"/>
        <v/>
      </c>
      <c r="BS14" s="68" t="str">
        <f t="shared" si="43"/>
        <v/>
      </c>
      <c r="BT14" s="128" t="str">
        <f t="shared" si="44"/>
        <v/>
      </c>
      <c r="BU14" s="130" t="str">
        <f t="shared" si="45"/>
        <v/>
      </c>
      <c r="BV14" s="130" t="str">
        <f t="shared" si="46"/>
        <v/>
      </c>
      <c r="BW14" s="130" t="str">
        <f t="shared" si="47"/>
        <v/>
      </c>
      <c r="BX14" s="73" t="str">
        <f t="shared" si="48"/>
        <v/>
      </c>
      <c r="BY14" s="68" t="str">
        <f t="shared" si="49"/>
        <v/>
      </c>
      <c r="BZ14" s="183" t="str">
        <f t="shared" si="50"/>
        <v/>
      </c>
      <c r="CA14" s="35">
        <f>รายชื่อ!E14</f>
        <v>0</v>
      </c>
    </row>
    <row r="15" spans="1:79">
      <c r="A15" s="72">
        <f>รายชื่อ!A15</f>
        <v>13</v>
      </c>
      <c r="B15" s="77" t="str">
        <f>IF(รายชื่อ!C15="","",รายชื่อ!B15&amp;รายชื่อ!C15 &amp; "  " &amp; รายชื่อ!D15)</f>
        <v/>
      </c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1"/>
      <c r="V15" s="81"/>
      <c r="W15" s="81"/>
      <c r="X15" s="81"/>
      <c r="Y15" s="81"/>
      <c r="Z15" s="81"/>
      <c r="AA15" s="81"/>
      <c r="AB15" s="81"/>
      <c r="AC15" s="115"/>
      <c r="AD15" s="115"/>
      <c r="AE15" s="116"/>
      <c r="AF15" s="116"/>
      <c r="AG15" s="116"/>
      <c r="AH15" s="116"/>
      <c r="AI15" s="119" t="str">
        <f t="shared" si="10"/>
        <v/>
      </c>
      <c r="AJ15" s="119" t="str">
        <f t="shared" si="11"/>
        <v/>
      </c>
      <c r="AK15" s="119" t="str">
        <f t="shared" si="12"/>
        <v/>
      </c>
      <c r="AL15" s="119" t="str">
        <f t="shared" si="13"/>
        <v/>
      </c>
      <c r="AM15" s="119" t="str">
        <f t="shared" si="14"/>
        <v/>
      </c>
      <c r="AN15" s="119" t="str">
        <f t="shared" si="15"/>
        <v/>
      </c>
      <c r="AO15" s="119" t="str">
        <f t="shared" si="16"/>
        <v/>
      </c>
      <c r="AP15" s="119" t="str">
        <f t="shared" si="17"/>
        <v/>
      </c>
      <c r="AQ15" s="119" t="str">
        <f t="shared" si="18"/>
        <v/>
      </c>
      <c r="AR15" s="119" t="str">
        <f t="shared" si="19"/>
        <v/>
      </c>
      <c r="AS15" s="119" t="str">
        <f t="shared" si="20"/>
        <v/>
      </c>
      <c r="AT15" s="119" t="str">
        <f t="shared" si="21"/>
        <v/>
      </c>
      <c r="AU15" s="119" t="str">
        <f t="shared" si="22"/>
        <v/>
      </c>
      <c r="AV15" s="119" t="str">
        <f t="shared" si="23"/>
        <v/>
      </c>
      <c r="AW15" s="119" t="str">
        <f t="shared" si="24"/>
        <v/>
      </c>
      <c r="AX15" s="119" t="str">
        <f t="shared" si="25"/>
        <v/>
      </c>
      <c r="AY15" s="119" t="str">
        <f t="shared" si="26"/>
        <v/>
      </c>
      <c r="AZ15" s="119" t="str">
        <f t="shared" si="27"/>
        <v/>
      </c>
      <c r="BA15" s="119" t="str">
        <f t="shared" si="28"/>
        <v/>
      </c>
      <c r="BB15" s="119" t="str">
        <f t="shared" si="29"/>
        <v/>
      </c>
      <c r="BC15" s="119" t="str">
        <f t="shared" si="30"/>
        <v/>
      </c>
      <c r="BD15" s="119" t="str">
        <f t="shared" si="8"/>
        <v/>
      </c>
      <c r="BE15" s="119" t="str">
        <f t="shared" si="8"/>
        <v/>
      </c>
      <c r="BF15" s="119" t="str">
        <f t="shared" si="8"/>
        <v/>
      </c>
      <c r="BG15" s="119" t="str">
        <f t="shared" si="31"/>
        <v/>
      </c>
      <c r="BH15" s="75" t="str">
        <f t="shared" si="32"/>
        <v/>
      </c>
      <c r="BI15" s="66" t="str">
        <f t="shared" si="33"/>
        <v/>
      </c>
      <c r="BJ15" s="66" t="str">
        <f t="shared" si="34"/>
        <v/>
      </c>
      <c r="BK15" s="66" t="str">
        <f t="shared" si="35"/>
        <v/>
      </c>
      <c r="BL15" s="66" t="str">
        <f t="shared" si="36"/>
        <v/>
      </c>
      <c r="BM15" s="152" t="str">
        <f t="shared" si="37"/>
        <v/>
      </c>
      <c r="BN15" s="68" t="str">
        <f t="shared" si="38"/>
        <v/>
      </c>
      <c r="BO15" s="68" t="str">
        <f t="shared" si="39"/>
        <v/>
      </c>
      <c r="BP15" s="68" t="str">
        <f t="shared" si="40"/>
        <v/>
      </c>
      <c r="BQ15" s="68" t="str">
        <f t="shared" si="41"/>
        <v/>
      </c>
      <c r="BR15" s="68" t="str">
        <f t="shared" si="42"/>
        <v/>
      </c>
      <c r="BS15" s="68" t="str">
        <f t="shared" si="43"/>
        <v/>
      </c>
      <c r="BT15" s="128" t="str">
        <f t="shared" si="44"/>
        <v/>
      </c>
      <c r="BU15" s="130" t="str">
        <f t="shared" si="45"/>
        <v/>
      </c>
      <c r="BV15" s="130" t="str">
        <f t="shared" si="46"/>
        <v/>
      </c>
      <c r="BW15" s="130" t="str">
        <f t="shared" si="47"/>
        <v/>
      </c>
      <c r="BX15" s="73" t="str">
        <f t="shared" si="48"/>
        <v/>
      </c>
      <c r="BY15" s="68" t="str">
        <f t="shared" si="49"/>
        <v/>
      </c>
      <c r="BZ15" s="183" t="str">
        <f t="shared" si="50"/>
        <v/>
      </c>
      <c r="CA15" s="35">
        <f>รายชื่อ!E15</f>
        <v>0</v>
      </c>
    </row>
    <row r="16" spans="1:79">
      <c r="A16" s="72">
        <f>รายชื่อ!A16</f>
        <v>14</v>
      </c>
      <c r="B16" s="77" t="str">
        <f>IF(รายชื่อ!C16="","",รายชื่อ!B16&amp;รายชื่อ!C16 &amp; "  " &amp; รายชื่อ!D16)</f>
        <v/>
      </c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1"/>
      <c r="V16" s="81"/>
      <c r="W16" s="81"/>
      <c r="X16" s="81"/>
      <c r="Y16" s="81"/>
      <c r="Z16" s="81"/>
      <c r="AA16" s="81"/>
      <c r="AB16" s="81"/>
      <c r="AC16" s="115"/>
      <c r="AD16" s="115"/>
      <c r="AE16" s="116"/>
      <c r="AF16" s="116"/>
      <c r="AG16" s="116"/>
      <c r="AH16" s="116"/>
      <c r="AI16" s="119" t="str">
        <f t="shared" si="10"/>
        <v/>
      </c>
      <c r="AJ16" s="119" t="str">
        <f t="shared" si="11"/>
        <v/>
      </c>
      <c r="AK16" s="119" t="str">
        <f t="shared" si="12"/>
        <v/>
      </c>
      <c r="AL16" s="119" t="str">
        <f t="shared" si="13"/>
        <v/>
      </c>
      <c r="AM16" s="119" t="str">
        <f t="shared" si="14"/>
        <v/>
      </c>
      <c r="AN16" s="119" t="str">
        <f t="shared" si="15"/>
        <v/>
      </c>
      <c r="AO16" s="119" t="str">
        <f t="shared" si="16"/>
        <v/>
      </c>
      <c r="AP16" s="119" t="str">
        <f t="shared" si="17"/>
        <v/>
      </c>
      <c r="AQ16" s="119" t="str">
        <f t="shared" si="18"/>
        <v/>
      </c>
      <c r="AR16" s="119" t="str">
        <f t="shared" si="19"/>
        <v/>
      </c>
      <c r="AS16" s="119" t="str">
        <f t="shared" si="20"/>
        <v/>
      </c>
      <c r="AT16" s="119" t="str">
        <f t="shared" si="21"/>
        <v/>
      </c>
      <c r="AU16" s="119" t="str">
        <f t="shared" si="22"/>
        <v/>
      </c>
      <c r="AV16" s="119" t="str">
        <f t="shared" si="23"/>
        <v/>
      </c>
      <c r="AW16" s="119" t="str">
        <f t="shared" si="24"/>
        <v/>
      </c>
      <c r="AX16" s="119" t="str">
        <f t="shared" si="25"/>
        <v/>
      </c>
      <c r="AY16" s="119" t="str">
        <f t="shared" si="26"/>
        <v/>
      </c>
      <c r="AZ16" s="119" t="str">
        <f t="shared" si="27"/>
        <v/>
      </c>
      <c r="BA16" s="119" t="str">
        <f t="shared" si="28"/>
        <v/>
      </c>
      <c r="BB16" s="119" t="str">
        <f t="shared" si="29"/>
        <v/>
      </c>
      <c r="BC16" s="119" t="str">
        <f t="shared" si="30"/>
        <v/>
      </c>
      <c r="BD16" s="119" t="str">
        <f t="shared" si="8"/>
        <v/>
      </c>
      <c r="BE16" s="119" t="str">
        <f t="shared" si="8"/>
        <v/>
      </c>
      <c r="BF16" s="119" t="str">
        <f t="shared" si="8"/>
        <v/>
      </c>
      <c r="BG16" s="119" t="str">
        <f t="shared" si="31"/>
        <v/>
      </c>
      <c r="BH16" s="75" t="str">
        <f t="shared" si="32"/>
        <v/>
      </c>
      <c r="BI16" s="66" t="str">
        <f t="shared" si="33"/>
        <v/>
      </c>
      <c r="BJ16" s="66" t="str">
        <f t="shared" si="34"/>
        <v/>
      </c>
      <c r="BK16" s="66" t="str">
        <f t="shared" si="35"/>
        <v/>
      </c>
      <c r="BL16" s="66" t="str">
        <f t="shared" si="36"/>
        <v/>
      </c>
      <c r="BM16" s="152" t="str">
        <f t="shared" si="37"/>
        <v/>
      </c>
      <c r="BN16" s="68" t="str">
        <f t="shared" si="38"/>
        <v/>
      </c>
      <c r="BO16" s="68" t="str">
        <f t="shared" si="39"/>
        <v/>
      </c>
      <c r="BP16" s="68" t="str">
        <f t="shared" si="40"/>
        <v/>
      </c>
      <c r="BQ16" s="68" t="str">
        <f t="shared" si="41"/>
        <v/>
      </c>
      <c r="BR16" s="68" t="str">
        <f t="shared" si="42"/>
        <v/>
      </c>
      <c r="BS16" s="68" t="str">
        <f t="shared" si="43"/>
        <v/>
      </c>
      <c r="BT16" s="128" t="str">
        <f t="shared" si="44"/>
        <v/>
      </c>
      <c r="BU16" s="130" t="str">
        <f t="shared" si="45"/>
        <v/>
      </c>
      <c r="BV16" s="130" t="str">
        <f t="shared" si="46"/>
        <v/>
      </c>
      <c r="BW16" s="130" t="str">
        <f t="shared" si="47"/>
        <v/>
      </c>
      <c r="BX16" s="73" t="str">
        <f t="shared" si="48"/>
        <v/>
      </c>
      <c r="BY16" s="68" t="str">
        <f t="shared" si="49"/>
        <v/>
      </c>
      <c r="BZ16" s="183" t="str">
        <f t="shared" si="50"/>
        <v/>
      </c>
      <c r="CA16" s="35">
        <f>รายชื่อ!E16</f>
        <v>0</v>
      </c>
    </row>
    <row r="17" spans="1:79">
      <c r="A17" s="72">
        <f>รายชื่อ!A17</f>
        <v>15</v>
      </c>
      <c r="B17" s="77" t="str">
        <f>IF(รายชื่อ!C17="","",รายชื่อ!B17&amp;รายชื่อ!C17 &amp; "  " &amp; รายชื่อ!D17)</f>
        <v/>
      </c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1"/>
      <c r="V17" s="81"/>
      <c r="W17" s="81"/>
      <c r="X17" s="81"/>
      <c r="Y17" s="81"/>
      <c r="Z17" s="81"/>
      <c r="AA17" s="81"/>
      <c r="AB17" s="81"/>
      <c r="AC17" s="115"/>
      <c r="AD17" s="115"/>
      <c r="AE17" s="116"/>
      <c r="AF17" s="116"/>
      <c r="AG17" s="116"/>
      <c r="AH17" s="116"/>
      <c r="AI17" s="119" t="str">
        <f t="shared" si="10"/>
        <v/>
      </c>
      <c r="AJ17" s="119" t="str">
        <f t="shared" si="11"/>
        <v/>
      </c>
      <c r="AK17" s="119" t="str">
        <f t="shared" si="12"/>
        <v/>
      </c>
      <c r="AL17" s="119" t="str">
        <f t="shared" si="13"/>
        <v/>
      </c>
      <c r="AM17" s="119" t="str">
        <f t="shared" si="14"/>
        <v/>
      </c>
      <c r="AN17" s="119" t="str">
        <f t="shared" si="15"/>
        <v/>
      </c>
      <c r="AO17" s="119" t="str">
        <f t="shared" si="16"/>
        <v/>
      </c>
      <c r="AP17" s="119" t="str">
        <f t="shared" si="17"/>
        <v/>
      </c>
      <c r="AQ17" s="119" t="str">
        <f t="shared" si="18"/>
        <v/>
      </c>
      <c r="AR17" s="119" t="str">
        <f t="shared" si="19"/>
        <v/>
      </c>
      <c r="AS17" s="119" t="str">
        <f t="shared" si="20"/>
        <v/>
      </c>
      <c r="AT17" s="119" t="str">
        <f t="shared" si="21"/>
        <v/>
      </c>
      <c r="AU17" s="119" t="str">
        <f t="shared" si="22"/>
        <v/>
      </c>
      <c r="AV17" s="119" t="str">
        <f t="shared" si="23"/>
        <v/>
      </c>
      <c r="AW17" s="119" t="str">
        <f t="shared" si="24"/>
        <v/>
      </c>
      <c r="AX17" s="119" t="str">
        <f t="shared" si="25"/>
        <v/>
      </c>
      <c r="AY17" s="119" t="str">
        <f t="shared" si="26"/>
        <v/>
      </c>
      <c r="AZ17" s="119" t="str">
        <f t="shared" si="27"/>
        <v/>
      </c>
      <c r="BA17" s="119" t="str">
        <f t="shared" si="28"/>
        <v/>
      </c>
      <c r="BB17" s="119" t="str">
        <f t="shared" si="29"/>
        <v/>
      </c>
      <c r="BC17" s="119" t="str">
        <f t="shared" si="30"/>
        <v/>
      </c>
      <c r="BD17" s="119" t="str">
        <f t="shared" si="8"/>
        <v/>
      </c>
      <c r="BE17" s="119" t="str">
        <f t="shared" si="8"/>
        <v/>
      </c>
      <c r="BF17" s="119" t="str">
        <f t="shared" si="8"/>
        <v/>
      </c>
      <c r="BG17" s="119" t="str">
        <f t="shared" si="31"/>
        <v/>
      </c>
      <c r="BH17" s="75" t="str">
        <f t="shared" si="32"/>
        <v/>
      </c>
      <c r="BI17" s="66" t="str">
        <f t="shared" si="33"/>
        <v/>
      </c>
      <c r="BJ17" s="66" t="str">
        <f t="shared" si="34"/>
        <v/>
      </c>
      <c r="BK17" s="66" t="str">
        <f t="shared" si="35"/>
        <v/>
      </c>
      <c r="BL17" s="66" t="str">
        <f t="shared" si="36"/>
        <v/>
      </c>
      <c r="BM17" s="152" t="str">
        <f t="shared" si="37"/>
        <v/>
      </c>
      <c r="BN17" s="68" t="str">
        <f t="shared" si="38"/>
        <v/>
      </c>
      <c r="BO17" s="68" t="str">
        <f t="shared" si="39"/>
        <v/>
      </c>
      <c r="BP17" s="68" t="str">
        <f t="shared" si="40"/>
        <v/>
      </c>
      <c r="BQ17" s="68" t="str">
        <f t="shared" si="41"/>
        <v/>
      </c>
      <c r="BR17" s="68" t="str">
        <f t="shared" si="42"/>
        <v/>
      </c>
      <c r="BS17" s="68" t="str">
        <f t="shared" si="43"/>
        <v/>
      </c>
      <c r="BT17" s="128" t="str">
        <f t="shared" si="44"/>
        <v/>
      </c>
      <c r="BU17" s="130" t="str">
        <f t="shared" si="45"/>
        <v/>
      </c>
      <c r="BV17" s="130" t="str">
        <f t="shared" si="46"/>
        <v/>
      </c>
      <c r="BW17" s="130" t="str">
        <f t="shared" si="47"/>
        <v/>
      </c>
      <c r="BX17" s="73" t="str">
        <f t="shared" si="48"/>
        <v/>
      </c>
      <c r="BY17" s="68" t="str">
        <f t="shared" si="49"/>
        <v/>
      </c>
      <c r="BZ17" s="183" t="str">
        <f t="shared" si="50"/>
        <v/>
      </c>
      <c r="CA17" s="35">
        <f>รายชื่อ!E17</f>
        <v>0</v>
      </c>
    </row>
    <row r="18" spans="1:79">
      <c r="A18" s="72">
        <f>รายชื่อ!A18</f>
        <v>16</v>
      </c>
      <c r="B18" s="77" t="str">
        <f>IF(รายชื่อ!C18="","",รายชื่อ!B18&amp;รายชื่อ!C18 &amp; "  " &amp; รายชื่อ!D18)</f>
        <v/>
      </c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1"/>
      <c r="V18" s="81"/>
      <c r="W18" s="81"/>
      <c r="X18" s="81"/>
      <c r="Y18" s="81"/>
      <c r="Z18" s="81"/>
      <c r="AA18" s="81"/>
      <c r="AB18" s="81"/>
      <c r="AC18" s="115"/>
      <c r="AD18" s="115"/>
      <c r="AE18" s="116"/>
      <c r="AF18" s="116"/>
      <c r="AG18" s="116"/>
      <c r="AH18" s="116"/>
      <c r="AI18" s="119" t="str">
        <f t="shared" si="10"/>
        <v/>
      </c>
      <c r="AJ18" s="119" t="str">
        <f t="shared" si="11"/>
        <v/>
      </c>
      <c r="AK18" s="119" t="str">
        <f t="shared" si="12"/>
        <v/>
      </c>
      <c r="AL18" s="119" t="str">
        <f t="shared" si="13"/>
        <v/>
      </c>
      <c r="AM18" s="119" t="str">
        <f t="shared" si="14"/>
        <v/>
      </c>
      <c r="AN18" s="119" t="str">
        <f t="shared" si="15"/>
        <v/>
      </c>
      <c r="AO18" s="119" t="str">
        <f t="shared" si="16"/>
        <v/>
      </c>
      <c r="AP18" s="119" t="str">
        <f t="shared" si="17"/>
        <v/>
      </c>
      <c r="AQ18" s="119" t="str">
        <f t="shared" si="18"/>
        <v/>
      </c>
      <c r="AR18" s="119" t="str">
        <f t="shared" si="19"/>
        <v/>
      </c>
      <c r="AS18" s="119" t="str">
        <f t="shared" si="20"/>
        <v/>
      </c>
      <c r="AT18" s="119" t="str">
        <f t="shared" si="21"/>
        <v/>
      </c>
      <c r="AU18" s="119" t="str">
        <f t="shared" si="22"/>
        <v/>
      </c>
      <c r="AV18" s="119" t="str">
        <f t="shared" si="23"/>
        <v/>
      </c>
      <c r="AW18" s="119" t="str">
        <f t="shared" si="24"/>
        <v/>
      </c>
      <c r="AX18" s="119" t="str">
        <f t="shared" si="25"/>
        <v/>
      </c>
      <c r="AY18" s="119" t="str">
        <f t="shared" si="26"/>
        <v/>
      </c>
      <c r="AZ18" s="119" t="str">
        <f t="shared" si="27"/>
        <v/>
      </c>
      <c r="BA18" s="119" t="str">
        <f t="shared" si="28"/>
        <v/>
      </c>
      <c r="BB18" s="119" t="str">
        <f t="shared" si="29"/>
        <v/>
      </c>
      <c r="BC18" s="119" t="str">
        <f t="shared" si="30"/>
        <v/>
      </c>
      <c r="BD18" s="119" t="str">
        <f t="shared" si="8"/>
        <v/>
      </c>
      <c r="BE18" s="119" t="str">
        <f t="shared" si="8"/>
        <v/>
      </c>
      <c r="BF18" s="119" t="str">
        <f t="shared" si="8"/>
        <v/>
      </c>
      <c r="BG18" s="119" t="str">
        <f t="shared" si="31"/>
        <v/>
      </c>
      <c r="BH18" s="75" t="str">
        <f t="shared" si="32"/>
        <v/>
      </c>
      <c r="BI18" s="66" t="str">
        <f t="shared" si="33"/>
        <v/>
      </c>
      <c r="BJ18" s="66" t="str">
        <f t="shared" si="34"/>
        <v/>
      </c>
      <c r="BK18" s="66" t="str">
        <f t="shared" si="35"/>
        <v/>
      </c>
      <c r="BL18" s="66" t="str">
        <f t="shared" si="36"/>
        <v/>
      </c>
      <c r="BM18" s="152" t="str">
        <f t="shared" si="37"/>
        <v/>
      </c>
      <c r="BN18" s="68" t="str">
        <f t="shared" si="38"/>
        <v/>
      </c>
      <c r="BO18" s="68" t="str">
        <f t="shared" si="39"/>
        <v/>
      </c>
      <c r="BP18" s="68" t="str">
        <f t="shared" si="40"/>
        <v/>
      </c>
      <c r="BQ18" s="68" t="str">
        <f t="shared" si="41"/>
        <v/>
      </c>
      <c r="BR18" s="68" t="str">
        <f t="shared" si="42"/>
        <v/>
      </c>
      <c r="BS18" s="68" t="str">
        <f t="shared" si="43"/>
        <v/>
      </c>
      <c r="BT18" s="128" t="str">
        <f t="shared" si="44"/>
        <v/>
      </c>
      <c r="BU18" s="130" t="str">
        <f t="shared" si="45"/>
        <v/>
      </c>
      <c r="BV18" s="130" t="str">
        <f t="shared" si="46"/>
        <v/>
      </c>
      <c r="BW18" s="130" t="str">
        <f t="shared" si="47"/>
        <v/>
      </c>
      <c r="BX18" s="73" t="str">
        <f t="shared" si="48"/>
        <v/>
      </c>
      <c r="BY18" s="68" t="str">
        <f t="shared" si="49"/>
        <v/>
      </c>
      <c r="BZ18" s="183" t="str">
        <f t="shared" si="50"/>
        <v/>
      </c>
      <c r="CA18" s="35">
        <f>รายชื่อ!E18</f>
        <v>0</v>
      </c>
    </row>
    <row r="19" spans="1:79">
      <c r="A19" s="72">
        <f>รายชื่อ!A19</f>
        <v>17</v>
      </c>
      <c r="B19" s="77" t="str">
        <f>IF(รายชื่อ!C19="","",รายชื่อ!B19&amp;รายชื่อ!C19 &amp; "  " &amp; รายชื่อ!D19)</f>
        <v/>
      </c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1"/>
      <c r="V19" s="81"/>
      <c r="W19" s="81"/>
      <c r="X19" s="81"/>
      <c r="Y19" s="81"/>
      <c r="Z19" s="81"/>
      <c r="AA19" s="81"/>
      <c r="AB19" s="81"/>
      <c r="AC19" s="115"/>
      <c r="AD19" s="115"/>
      <c r="AE19" s="116"/>
      <c r="AF19" s="116"/>
      <c r="AG19" s="116"/>
      <c r="AH19" s="116"/>
      <c r="AI19" s="119" t="str">
        <f t="shared" si="10"/>
        <v/>
      </c>
      <c r="AJ19" s="119" t="str">
        <f t="shared" si="11"/>
        <v/>
      </c>
      <c r="AK19" s="119" t="str">
        <f t="shared" si="12"/>
        <v/>
      </c>
      <c r="AL19" s="119" t="str">
        <f t="shared" si="13"/>
        <v/>
      </c>
      <c r="AM19" s="119" t="str">
        <f t="shared" si="14"/>
        <v/>
      </c>
      <c r="AN19" s="119" t="str">
        <f t="shared" si="15"/>
        <v/>
      </c>
      <c r="AO19" s="119" t="str">
        <f t="shared" si="16"/>
        <v/>
      </c>
      <c r="AP19" s="119" t="str">
        <f t="shared" si="17"/>
        <v/>
      </c>
      <c r="AQ19" s="119" t="str">
        <f t="shared" si="18"/>
        <v/>
      </c>
      <c r="AR19" s="119" t="str">
        <f t="shared" si="19"/>
        <v/>
      </c>
      <c r="AS19" s="119" t="str">
        <f t="shared" si="20"/>
        <v/>
      </c>
      <c r="AT19" s="119" t="str">
        <f t="shared" si="21"/>
        <v/>
      </c>
      <c r="AU19" s="119" t="str">
        <f t="shared" si="22"/>
        <v/>
      </c>
      <c r="AV19" s="119" t="str">
        <f t="shared" si="23"/>
        <v/>
      </c>
      <c r="AW19" s="119" t="str">
        <f t="shared" si="24"/>
        <v/>
      </c>
      <c r="AX19" s="119" t="str">
        <f t="shared" si="25"/>
        <v/>
      </c>
      <c r="AY19" s="119" t="str">
        <f t="shared" si="26"/>
        <v/>
      </c>
      <c r="AZ19" s="119" t="str">
        <f t="shared" si="27"/>
        <v/>
      </c>
      <c r="BA19" s="119" t="str">
        <f t="shared" si="28"/>
        <v/>
      </c>
      <c r="BB19" s="119" t="str">
        <f t="shared" si="29"/>
        <v/>
      </c>
      <c r="BC19" s="119" t="str">
        <f t="shared" si="30"/>
        <v/>
      </c>
      <c r="BD19" s="119" t="str">
        <f t="shared" ref="BD19:BF62" si="51">IF(X19="","",IF(X19="ไม่จริง",0,IF(X19="ค่อนข้างจริง",1,2)))</f>
        <v/>
      </c>
      <c r="BE19" s="119" t="str">
        <f t="shared" si="51"/>
        <v/>
      </c>
      <c r="BF19" s="119" t="str">
        <f t="shared" si="51"/>
        <v/>
      </c>
      <c r="BG19" s="119" t="str">
        <f t="shared" si="31"/>
        <v/>
      </c>
      <c r="BH19" s="75" t="str">
        <f t="shared" si="32"/>
        <v/>
      </c>
      <c r="BI19" s="66" t="str">
        <f t="shared" si="33"/>
        <v/>
      </c>
      <c r="BJ19" s="66" t="str">
        <f t="shared" si="34"/>
        <v/>
      </c>
      <c r="BK19" s="66" t="str">
        <f t="shared" si="35"/>
        <v/>
      </c>
      <c r="BL19" s="66" t="str">
        <f t="shared" si="36"/>
        <v/>
      </c>
      <c r="BM19" s="152" t="str">
        <f t="shared" si="37"/>
        <v/>
      </c>
      <c r="BN19" s="68" t="str">
        <f t="shared" si="38"/>
        <v/>
      </c>
      <c r="BO19" s="68" t="str">
        <f t="shared" si="39"/>
        <v/>
      </c>
      <c r="BP19" s="68" t="str">
        <f t="shared" si="40"/>
        <v/>
      </c>
      <c r="BQ19" s="68" t="str">
        <f t="shared" si="41"/>
        <v/>
      </c>
      <c r="BR19" s="68" t="str">
        <f t="shared" si="42"/>
        <v/>
      </c>
      <c r="BS19" s="68" t="str">
        <f t="shared" si="43"/>
        <v/>
      </c>
      <c r="BT19" s="128" t="str">
        <f t="shared" si="44"/>
        <v/>
      </c>
      <c r="BU19" s="130" t="str">
        <f t="shared" si="45"/>
        <v/>
      </c>
      <c r="BV19" s="130" t="str">
        <f t="shared" si="46"/>
        <v/>
      </c>
      <c r="BW19" s="130" t="str">
        <f t="shared" si="47"/>
        <v/>
      </c>
      <c r="BX19" s="73" t="str">
        <f t="shared" si="48"/>
        <v/>
      </c>
      <c r="BY19" s="68" t="str">
        <f t="shared" si="49"/>
        <v/>
      </c>
      <c r="BZ19" s="183" t="str">
        <f t="shared" si="50"/>
        <v/>
      </c>
      <c r="CA19" s="35">
        <f>รายชื่อ!E19</f>
        <v>0</v>
      </c>
    </row>
    <row r="20" spans="1:79">
      <c r="A20" s="72">
        <f>รายชื่อ!A20</f>
        <v>18</v>
      </c>
      <c r="B20" s="77" t="str">
        <f>IF(รายชื่อ!C20="","",รายชื่อ!B20&amp;รายชื่อ!C20 &amp; "  " &amp; รายชื่อ!D20)</f>
        <v/>
      </c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1"/>
      <c r="V20" s="81"/>
      <c r="W20" s="81"/>
      <c r="X20" s="81"/>
      <c r="Y20" s="81"/>
      <c r="Z20" s="81"/>
      <c r="AA20" s="81"/>
      <c r="AB20" s="81"/>
      <c r="AC20" s="115"/>
      <c r="AD20" s="115"/>
      <c r="AE20" s="116"/>
      <c r="AF20" s="116"/>
      <c r="AG20" s="116"/>
      <c r="AH20" s="116"/>
      <c r="AI20" s="119" t="str">
        <f t="shared" si="10"/>
        <v/>
      </c>
      <c r="AJ20" s="119" t="str">
        <f t="shared" si="11"/>
        <v/>
      </c>
      <c r="AK20" s="119" t="str">
        <f t="shared" si="12"/>
        <v/>
      </c>
      <c r="AL20" s="119" t="str">
        <f t="shared" si="13"/>
        <v/>
      </c>
      <c r="AM20" s="119" t="str">
        <f t="shared" si="14"/>
        <v/>
      </c>
      <c r="AN20" s="119" t="str">
        <f t="shared" si="15"/>
        <v/>
      </c>
      <c r="AO20" s="119" t="str">
        <f t="shared" si="16"/>
        <v/>
      </c>
      <c r="AP20" s="119" t="str">
        <f t="shared" si="17"/>
        <v/>
      </c>
      <c r="AQ20" s="119" t="str">
        <f t="shared" si="18"/>
        <v/>
      </c>
      <c r="AR20" s="119" t="str">
        <f t="shared" si="19"/>
        <v/>
      </c>
      <c r="AS20" s="119" t="str">
        <f t="shared" si="20"/>
        <v/>
      </c>
      <c r="AT20" s="119" t="str">
        <f t="shared" si="21"/>
        <v/>
      </c>
      <c r="AU20" s="119" t="str">
        <f t="shared" si="22"/>
        <v/>
      </c>
      <c r="AV20" s="119" t="str">
        <f t="shared" si="23"/>
        <v/>
      </c>
      <c r="AW20" s="119" t="str">
        <f t="shared" si="24"/>
        <v/>
      </c>
      <c r="AX20" s="119" t="str">
        <f t="shared" si="25"/>
        <v/>
      </c>
      <c r="AY20" s="119" t="str">
        <f t="shared" si="26"/>
        <v/>
      </c>
      <c r="AZ20" s="119" t="str">
        <f t="shared" si="27"/>
        <v/>
      </c>
      <c r="BA20" s="119" t="str">
        <f t="shared" si="28"/>
        <v/>
      </c>
      <c r="BB20" s="119" t="str">
        <f t="shared" si="29"/>
        <v/>
      </c>
      <c r="BC20" s="119" t="str">
        <f t="shared" si="30"/>
        <v/>
      </c>
      <c r="BD20" s="119" t="str">
        <f t="shared" si="51"/>
        <v/>
      </c>
      <c r="BE20" s="119" t="str">
        <f t="shared" si="51"/>
        <v/>
      </c>
      <c r="BF20" s="119" t="str">
        <f t="shared" si="51"/>
        <v/>
      </c>
      <c r="BG20" s="119" t="str">
        <f t="shared" si="31"/>
        <v/>
      </c>
      <c r="BH20" s="75" t="str">
        <f t="shared" si="32"/>
        <v/>
      </c>
      <c r="BI20" s="66" t="str">
        <f t="shared" si="33"/>
        <v/>
      </c>
      <c r="BJ20" s="66" t="str">
        <f t="shared" si="34"/>
        <v/>
      </c>
      <c r="BK20" s="66" t="str">
        <f t="shared" si="35"/>
        <v/>
      </c>
      <c r="BL20" s="66" t="str">
        <f t="shared" si="36"/>
        <v/>
      </c>
      <c r="BM20" s="152" t="str">
        <f t="shared" si="37"/>
        <v/>
      </c>
      <c r="BN20" s="68" t="str">
        <f t="shared" si="38"/>
        <v/>
      </c>
      <c r="BO20" s="68" t="str">
        <f t="shared" si="39"/>
        <v/>
      </c>
      <c r="BP20" s="68" t="str">
        <f t="shared" si="40"/>
        <v/>
      </c>
      <c r="BQ20" s="68" t="str">
        <f t="shared" si="41"/>
        <v/>
      </c>
      <c r="BR20" s="68" t="str">
        <f t="shared" si="42"/>
        <v/>
      </c>
      <c r="BS20" s="68" t="str">
        <f t="shared" si="43"/>
        <v/>
      </c>
      <c r="BT20" s="128" t="str">
        <f t="shared" si="44"/>
        <v/>
      </c>
      <c r="BU20" s="130" t="str">
        <f t="shared" si="45"/>
        <v/>
      </c>
      <c r="BV20" s="130" t="str">
        <f t="shared" si="46"/>
        <v/>
      </c>
      <c r="BW20" s="130" t="str">
        <f t="shared" si="47"/>
        <v/>
      </c>
      <c r="BX20" s="73" t="str">
        <f t="shared" si="48"/>
        <v/>
      </c>
      <c r="BY20" s="68" t="str">
        <f t="shared" si="49"/>
        <v/>
      </c>
      <c r="BZ20" s="183" t="str">
        <f t="shared" si="50"/>
        <v/>
      </c>
      <c r="CA20" s="35">
        <f>รายชื่อ!E20</f>
        <v>0</v>
      </c>
    </row>
    <row r="21" spans="1:79">
      <c r="A21" s="72">
        <f>รายชื่อ!A21</f>
        <v>19</v>
      </c>
      <c r="B21" s="77" t="str">
        <f>IF(รายชื่อ!C21="","",รายชื่อ!B21&amp;รายชื่อ!C21 &amp; "  " &amp; รายชื่อ!D21)</f>
        <v/>
      </c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1"/>
      <c r="V21" s="81"/>
      <c r="W21" s="81"/>
      <c r="X21" s="81"/>
      <c r="Y21" s="81"/>
      <c r="Z21" s="81"/>
      <c r="AA21" s="81"/>
      <c r="AB21" s="81"/>
      <c r="AC21" s="115"/>
      <c r="AD21" s="115"/>
      <c r="AE21" s="116"/>
      <c r="AF21" s="116"/>
      <c r="AG21" s="116"/>
      <c r="AH21" s="116"/>
      <c r="AI21" s="119" t="str">
        <f t="shared" si="10"/>
        <v/>
      </c>
      <c r="AJ21" s="119" t="str">
        <f t="shared" si="11"/>
        <v/>
      </c>
      <c r="AK21" s="119" t="str">
        <f t="shared" si="12"/>
        <v/>
      </c>
      <c r="AL21" s="119" t="str">
        <f t="shared" si="13"/>
        <v/>
      </c>
      <c r="AM21" s="119" t="str">
        <f t="shared" si="14"/>
        <v/>
      </c>
      <c r="AN21" s="119" t="str">
        <f t="shared" si="15"/>
        <v/>
      </c>
      <c r="AO21" s="119" t="str">
        <f t="shared" si="16"/>
        <v/>
      </c>
      <c r="AP21" s="119" t="str">
        <f t="shared" si="17"/>
        <v/>
      </c>
      <c r="AQ21" s="119" t="str">
        <f t="shared" si="18"/>
        <v/>
      </c>
      <c r="AR21" s="119" t="str">
        <f t="shared" si="19"/>
        <v/>
      </c>
      <c r="AS21" s="119" t="str">
        <f t="shared" si="20"/>
        <v/>
      </c>
      <c r="AT21" s="119" t="str">
        <f t="shared" si="21"/>
        <v/>
      </c>
      <c r="AU21" s="119" t="str">
        <f t="shared" si="22"/>
        <v/>
      </c>
      <c r="AV21" s="119" t="str">
        <f t="shared" si="23"/>
        <v/>
      </c>
      <c r="AW21" s="119" t="str">
        <f t="shared" si="24"/>
        <v/>
      </c>
      <c r="AX21" s="119" t="str">
        <f t="shared" si="25"/>
        <v/>
      </c>
      <c r="AY21" s="119" t="str">
        <f t="shared" si="26"/>
        <v/>
      </c>
      <c r="AZ21" s="119" t="str">
        <f t="shared" si="27"/>
        <v/>
      </c>
      <c r="BA21" s="119" t="str">
        <f t="shared" si="28"/>
        <v/>
      </c>
      <c r="BB21" s="119" t="str">
        <f t="shared" si="29"/>
        <v/>
      </c>
      <c r="BC21" s="119" t="str">
        <f t="shared" si="30"/>
        <v/>
      </c>
      <c r="BD21" s="119" t="str">
        <f t="shared" si="51"/>
        <v/>
      </c>
      <c r="BE21" s="119" t="str">
        <f t="shared" si="51"/>
        <v/>
      </c>
      <c r="BF21" s="119" t="str">
        <f t="shared" si="51"/>
        <v/>
      </c>
      <c r="BG21" s="119" t="str">
        <f t="shared" si="31"/>
        <v/>
      </c>
      <c r="BH21" s="75" t="str">
        <f t="shared" si="32"/>
        <v/>
      </c>
      <c r="BI21" s="66" t="str">
        <f t="shared" si="33"/>
        <v/>
      </c>
      <c r="BJ21" s="66" t="str">
        <f t="shared" si="34"/>
        <v/>
      </c>
      <c r="BK21" s="66" t="str">
        <f t="shared" si="35"/>
        <v/>
      </c>
      <c r="BL21" s="66" t="str">
        <f t="shared" si="36"/>
        <v/>
      </c>
      <c r="BM21" s="152" t="str">
        <f t="shared" si="37"/>
        <v/>
      </c>
      <c r="BN21" s="68" t="str">
        <f t="shared" si="38"/>
        <v/>
      </c>
      <c r="BO21" s="68" t="str">
        <f t="shared" si="39"/>
        <v/>
      </c>
      <c r="BP21" s="68" t="str">
        <f t="shared" si="40"/>
        <v/>
      </c>
      <c r="BQ21" s="68" t="str">
        <f t="shared" si="41"/>
        <v/>
      </c>
      <c r="BR21" s="68" t="str">
        <f t="shared" si="42"/>
        <v/>
      </c>
      <c r="BS21" s="68" t="str">
        <f t="shared" si="43"/>
        <v/>
      </c>
      <c r="BT21" s="128" t="str">
        <f t="shared" si="44"/>
        <v/>
      </c>
      <c r="BU21" s="130" t="str">
        <f t="shared" si="45"/>
        <v/>
      </c>
      <c r="BV21" s="130" t="str">
        <f t="shared" si="46"/>
        <v/>
      </c>
      <c r="BW21" s="130" t="str">
        <f t="shared" si="47"/>
        <v/>
      </c>
      <c r="BX21" s="73" t="str">
        <f t="shared" si="48"/>
        <v/>
      </c>
      <c r="BY21" s="68" t="str">
        <f t="shared" si="49"/>
        <v/>
      </c>
      <c r="BZ21" s="183" t="str">
        <f t="shared" si="50"/>
        <v/>
      </c>
      <c r="CA21" s="35">
        <f>รายชื่อ!E21</f>
        <v>0</v>
      </c>
    </row>
    <row r="22" spans="1:79">
      <c r="A22" s="72">
        <f>รายชื่อ!A22</f>
        <v>20</v>
      </c>
      <c r="B22" s="77" t="str">
        <f>IF(รายชื่อ!C22="","",รายชื่อ!B22&amp;รายชื่อ!C22 &amp; "  " &amp; รายชื่อ!D22)</f>
        <v/>
      </c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1"/>
      <c r="V22" s="81"/>
      <c r="W22" s="81"/>
      <c r="X22" s="81"/>
      <c r="Y22" s="81"/>
      <c r="Z22" s="81"/>
      <c r="AA22" s="81"/>
      <c r="AB22" s="81"/>
      <c r="AC22" s="115"/>
      <c r="AD22" s="115"/>
      <c r="AE22" s="116"/>
      <c r="AF22" s="116"/>
      <c r="AG22" s="116"/>
      <c r="AH22" s="116"/>
      <c r="AI22" s="119" t="str">
        <f t="shared" si="10"/>
        <v/>
      </c>
      <c r="AJ22" s="119" t="str">
        <f t="shared" si="11"/>
        <v/>
      </c>
      <c r="AK22" s="119" t="str">
        <f t="shared" si="12"/>
        <v/>
      </c>
      <c r="AL22" s="119" t="str">
        <f t="shared" si="13"/>
        <v/>
      </c>
      <c r="AM22" s="119" t="str">
        <f t="shared" si="14"/>
        <v/>
      </c>
      <c r="AN22" s="119" t="str">
        <f t="shared" si="15"/>
        <v/>
      </c>
      <c r="AO22" s="119" t="str">
        <f t="shared" si="16"/>
        <v/>
      </c>
      <c r="AP22" s="119" t="str">
        <f t="shared" si="17"/>
        <v/>
      </c>
      <c r="AQ22" s="119" t="str">
        <f t="shared" si="18"/>
        <v/>
      </c>
      <c r="AR22" s="119" t="str">
        <f t="shared" si="19"/>
        <v/>
      </c>
      <c r="AS22" s="119" t="str">
        <f t="shared" si="20"/>
        <v/>
      </c>
      <c r="AT22" s="119" t="str">
        <f t="shared" si="21"/>
        <v/>
      </c>
      <c r="AU22" s="119" t="str">
        <f t="shared" si="22"/>
        <v/>
      </c>
      <c r="AV22" s="119" t="str">
        <f t="shared" si="23"/>
        <v/>
      </c>
      <c r="AW22" s="119" t="str">
        <f t="shared" si="24"/>
        <v/>
      </c>
      <c r="AX22" s="119" t="str">
        <f t="shared" si="25"/>
        <v/>
      </c>
      <c r="AY22" s="119" t="str">
        <f t="shared" si="26"/>
        <v/>
      </c>
      <c r="AZ22" s="119" t="str">
        <f t="shared" si="27"/>
        <v/>
      </c>
      <c r="BA22" s="119" t="str">
        <f t="shared" si="28"/>
        <v/>
      </c>
      <c r="BB22" s="119" t="str">
        <f t="shared" si="29"/>
        <v/>
      </c>
      <c r="BC22" s="119" t="str">
        <f t="shared" si="30"/>
        <v/>
      </c>
      <c r="BD22" s="119" t="str">
        <f t="shared" si="51"/>
        <v/>
      </c>
      <c r="BE22" s="119" t="str">
        <f t="shared" si="51"/>
        <v/>
      </c>
      <c r="BF22" s="119" t="str">
        <f t="shared" si="51"/>
        <v/>
      </c>
      <c r="BG22" s="119" t="str">
        <f t="shared" si="31"/>
        <v/>
      </c>
      <c r="BH22" s="75" t="str">
        <f t="shared" si="32"/>
        <v/>
      </c>
      <c r="BI22" s="66" t="str">
        <f t="shared" si="33"/>
        <v/>
      </c>
      <c r="BJ22" s="66" t="str">
        <f t="shared" si="34"/>
        <v/>
      </c>
      <c r="BK22" s="66" t="str">
        <f t="shared" si="35"/>
        <v/>
      </c>
      <c r="BL22" s="66" t="str">
        <f t="shared" si="36"/>
        <v/>
      </c>
      <c r="BM22" s="152" t="str">
        <f t="shared" si="37"/>
        <v/>
      </c>
      <c r="BN22" s="68" t="str">
        <f t="shared" si="38"/>
        <v/>
      </c>
      <c r="BO22" s="68" t="str">
        <f t="shared" si="39"/>
        <v/>
      </c>
      <c r="BP22" s="68" t="str">
        <f t="shared" si="40"/>
        <v/>
      </c>
      <c r="BQ22" s="68" t="str">
        <f t="shared" si="41"/>
        <v/>
      </c>
      <c r="BR22" s="68" t="str">
        <f t="shared" si="42"/>
        <v/>
      </c>
      <c r="BS22" s="68" t="str">
        <f t="shared" si="43"/>
        <v/>
      </c>
      <c r="BT22" s="128" t="str">
        <f t="shared" si="44"/>
        <v/>
      </c>
      <c r="BU22" s="130" t="str">
        <f t="shared" si="45"/>
        <v/>
      </c>
      <c r="BV22" s="130" t="str">
        <f t="shared" si="46"/>
        <v/>
      </c>
      <c r="BW22" s="130" t="str">
        <f t="shared" si="47"/>
        <v/>
      </c>
      <c r="BX22" s="73" t="str">
        <f t="shared" si="48"/>
        <v/>
      </c>
      <c r="BY22" s="68" t="str">
        <f t="shared" si="49"/>
        <v/>
      </c>
      <c r="BZ22" s="183" t="str">
        <f t="shared" si="50"/>
        <v/>
      </c>
      <c r="CA22" s="35">
        <f>รายชื่อ!E22</f>
        <v>0</v>
      </c>
    </row>
    <row r="23" spans="1:79">
      <c r="A23" s="72">
        <f>รายชื่อ!A23</f>
        <v>21</v>
      </c>
      <c r="B23" s="77" t="str">
        <f>IF(รายชื่อ!C23="","",รายชื่อ!B23&amp;รายชื่อ!C23 &amp; "  " &amp; รายชื่อ!D23)</f>
        <v/>
      </c>
      <c r="C23" s="81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1"/>
      <c r="V23" s="81"/>
      <c r="W23" s="81"/>
      <c r="X23" s="81"/>
      <c r="Y23" s="81"/>
      <c r="Z23" s="81"/>
      <c r="AA23" s="81"/>
      <c r="AB23" s="81"/>
      <c r="AC23" s="115"/>
      <c r="AD23" s="115"/>
      <c r="AE23" s="116"/>
      <c r="AF23" s="116"/>
      <c r="AG23" s="116"/>
      <c r="AH23" s="116"/>
      <c r="AI23" s="119" t="str">
        <f t="shared" si="10"/>
        <v/>
      </c>
      <c r="AJ23" s="119" t="str">
        <f t="shared" si="11"/>
        <v/>
      </c>
      <c r="AK23" s="119" t="str">
        <f t="shared" si="12"/>
        <v/>
      </c>
      <c r="AL23" s="119" t="str">
        <f t="shared" si="13"/>
        <v/>
      </c>
      <c r="AM23" s="119" t="str">
        <f t="shared" si="14"/>
        <v/>
      </c>
      <c r="AN23" s="119" t="str">
        <f t="shared" si="15"/>
        <v/>
      </c>
      <c r="AO23" s="119" t="str">
        <f t="shared" si="16"/>
        <v/>
      </c>
      <c r="AP23" s="119" t="str">
        <f t="shared" si="17"/>
        <v/>
      </c>
      <c r="AQ23" s="119" t="str">
        <f t="shared" si="18"/>
        <v/>
      </c>
      <c r="AR23" s="119" t="str">
        <f t="shared" si="19"/>
        <v/>
      </c>
      <c r="AS23" s="119" t="str">
        <f t="shared" si="20"/>
        <v/>
      </c>
      <c r="AT23" s="119" t="str">
        <f t="shared" si="21"/>
        <v/>
      </c>
      <c r="AU23" s="119" t="str">
        <f t="shared" si="22"/>
        <v/>
      </c>
      <c r="AV23" s="119" t="str">
        <f t="shared" si="23"/>
        <v/>
      </c>
      <c r="AW23" s="119" t="str">
        <f t="shared" si="24"/>
        <v/>
      </c>
      <c r="AX23" s="119" t="str">
        <f t="shared" si="25"/>
        <v/>
      </c>
      <c r="AY23" s="119" t="str">
        <f t="shared" si="26"/>
        <v/>
      </c>
      <c r="AZ23" s="119" t="str">
        <f t="shared" si="27"/>
        <v/>
      </c>
      <c r="BA23" s="119" t="str">
        <f t="shared" si="28"/>
        <v/>
      </c>
      <c r="BB23" s="119" t="str">
        <f t="shared" si="29"/>
        <v/>
      </c>
      <c r="BC23" s="119" t="str">
        <f t="shared" si="30"/>
        <v/>
      </c>
      <c r="BD23" s="119" t="str">
        <f t="shared" si="51"/>
        <v/>
      </c>
      <c r="BE23" s="119" t="str">
        <f t="shared" si="51"/>
        <v/>
      </c>
      <c r="BF23" s="119" t="str">
        <f t="shared" si="51"/>
        <v/>
      </c>
      <c r="BG23" s="119" t="str">
        <f t="shared" si="31"/>
        <v/>
      </c>
      <c r="BH23" s="75" t="str">
        <f t="shared" si="32"/>
        <v/>
      </c>
      <c r="BI23" s="66" t="str">
        <f t="shared" si="33"/>
        <v/>
      </c>
      <c r="BJ23" s="66" t="str">
        <f t="shared" si="34"/>
        <v/>
      </c>
      <c r="BK23" s="66" t="str">
        <f t="shared" si="35"/>
        <v/>
      </c>
      <c r="BL23" s="66" t="str">
        <f t="shared" si="36"/>
        <v/>
      </c>
      <c r="BM23" s="152" t="str">
        <f t="shared" si="37"/>
        <v/>
      </c>
      <c r="BN23" s="68" t="str">
        <f t="shared" si="38"/>
        <v/>
      </c>
      <c r="BO23" s="68" t="str">
        <f t="shared" si="39"/>
        <v/>
      </c>
      <c r="BP23" s="68" t="str">
        <f t="shared" si="40"/>
        <v/>
      </c>
      <c r="BQ23" s="68" t="str">
        <f t="shared" si="41"/>
        <v/>
      </c>
      <c r="BR23" s="68" t="str">
        <f t="shared" si="42"/>
        <v/>
      </c>
      <c r="BS23" s="68" t="str">
        <f t="shared" si="43"/>
        <v/>
      </c>
      <c r="BT23" s="128" t="str">
        <f t="shared" si="44"/>
        <v/>
      </c>
      <c r="BU23" s="130" t="str">
        <f t="shared" si="45"/>
        <v/>
      </c>
      <c r="BV23" s="130" t="str">
        <f t="shared" si="46"/>
        <v/>
      </c>
      <c r="BW23" s="130" t="str">
        <f t="shared" si="47"/>
        <v/>
      </c>
      <c r="BX23" s="73" t="str">
        <f t="shared" si="48"/>
        <v/>
      </c>
      <c r="BY23" s="68" t="str">
        <f t="shared" si="49"/>
        <v/>
      </c>
      <c r="BZ23" s="183" t="str">
        <f t="shared" si="50"/>
        <v/>
      </c>
      <c r="CA23" s="35">
        <f>รายชื่อ!E23</f>
        <v>0</v>
      </c>
    </row>
    <row r="24" spans="1:79">
      <c r="A24" s="72">
        <f>รายชื่อ!A24</f>
        <v>22</v>
      </c>
      <c r="B24" s="77" t="str">
        <f>IF(รายชื่อ!C24="","",รายชื่อ!B24&amp;รายชื่อ!C24 &amp; "  " &amp; รายชื่อ!D24)</f>
        <v/>
      </c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1"/>
      <c r="V24" s="81"/>
      <c r="W24" s="81"/>
      <c r="X24" s="81"/>
      <c r="Y24" s="81"/>
      <c r="Z24" s="81"/>
      <c r="AA24" s="81"/>
      <c r="AB24" s="81"/>
      <c r="AC24" s="115"/>
      <c r="AD24" s="115"/>
      <c r="AE24" s="116"/>
      <c r="AF24" s="116"/>
      <c r="AG24" s="116"/>
      <c r="AH24" s="116"/>
      <c r="AI24" s="119" t="str">
        <f t="shared" si="10"/>
        <v/>
      </c>
      <c r="AJ24" s="119" t="str">
        <f t="shared" si="11"/>
        <v/>
      </c>
      <c r="AK24" s="119" t="str">
        <f t="shared" si="12"/>
        <v/>
      </c>
      <c r="AL24" s="119" t="str">
        <f t="shared" si="13"/>
        <v/>
      </c>
      <c r="AM24" s="119" t="str">
        <f t="shared" si="14"/>
        <v/>
      </c>
      <c r="AN24" s="119" t="str">
        <f t="shared" si="15"/>
        <v/>
      </c>
      <c r="AO24" s="119" t="str">
        <f t="shared" si="16"/>
        <v/>
      </c>
      <c r="AP24" s="119" t="str">
        <f t="shared" si="17"/>
        <v/>
      </c>
      <c r="AQ24" s="119" t="str">
        <f t="shared" si="18"/>
        <v/>
      </c>
      <c r="AR24" s="119" t="str">
        <f t="shared" si="19"/>
        <v/>
      </c>
      <c r="AS24" s="119" t="str">
        <f t="shared" si="20"/>
        <v/>
      </c>
      <c r="AT24" s="119" t="str">
        <f t="shared" si="21"/>
        <v/>
      </c>
      <c r="AU24" s="119" t="str">
        <f t="shared" si="22"/>
        <v/>
      </c>
      <c r="AV24" s="119" t="str">
        <f t="shared" si="23"/>
        <v/>
      </c>
      <c r="AW24" s="119" t="str">
        <f t="shared" si="24"/>
        <v/>
      </c>
      <c r="AX24" s="119" t="str">
        <f t="shared" si="25"/>
        <v/>
      </c>
      <c r="AY24" s="119" t="str">
        <f t="shared" si="26"/>
        <v/>
      </c>
      <c r="AZ24" s="119" t="str">
        <f t="shared" si="27"/>
        <v/>
      </c>
      <c r="BA24" s="119" t="str">
        <f t="shared" si="28"/>
        <v/>
      </c>
      <c r="BB24" s="119" t="str">
        <f t="shared" si="29"/>
        <v/>
      </c>
      <c r="BC24" s="119" t="str">
        <f t="shared" si="30"/>
        <v/>
      </c>
      <c r="BD24" s="119" t="str">
        <f t="shared" si="51"/>
        <v/>
      </c>
      <c r="BE24" s="119" t="str">
        <f t="shared" si="51"/>
        <v/>
      </c>
      <c r="BF24" s="119" t="str">
        <f t="shared" si="51"/>
        <v/>
      </c>
      <c r="BG24" s="119" t="str">
        <f t="shared" si="31"/>
        <v/>
      </c>
      <c r="BH24" s="75" t="str">
        <f t="shared" si="32"/>
        <v/>
      </c>
      <c r="BI24" s="66" t="str">
        <f t="shared" si="33"/>
        <v/>
      </c>
      <c r="BJ24" s="66" t="str">
        <f t="shared" si="34"/>
        <v/>
      </c>
      <c r="BK24" s="66" t="str">
        <f t="shared" si="35"/>
        <v/>
      </c>
      <c r="BL24" s="66" t="str">
        <f t="shared" si="36"/>
        <v/>
      </c>
      <c r="BM24" s="152" t="str">
        <f t="shared" si="37"/>
        <v/>
      </c>
      <c r="BN24" s="68" t="str">
        <f t="shared" si="38"/>
        <v/>
      </c>
      <c r="BO24" s="68" t="str">
        <f t="shared" si="39"/>
        <v/>
      </c>
      <c r="BP24" s="68" t="str">
        <f t="shared" si="40"/>
        <v/>
      </c>
      <c r="BQ24" s="68" t="str">
        <f t="shared" si="41"/>
        <v/>
      </c>
      <c r="BR24" s="68" t="str">
        <f t="shared" si="42"/>
        <v/>
      </c>
      <c r="BS24" s="68" t="str">
        <f t="shared" si="43"/>
        <v/>
      </c>
      <c r="BT24" s="128" t="str">
        <f t="shared" si="44"/>
        <v/>
      </c>
      <c r="BU24" s="130" t="str">
        <f t="shared" si="45"/>
        <v/>
      </c>
      <c r="BV24" s="130" t="str">
        <f t="shared" si="46"/>
        <v/>
      </c>
      <c r="BW24" s="130" t="str">
        <f t="shared" si="47"/>
        <v/>
      </c>
      <c r="BX24" s="73" t="str">
        <f t="shared" si="48"/>
        <v/>
      </c>
      <c r="BY24" s="68" t="str">
        <f t="shared" si="49"/>
        <v/>
      </c>
      <c r="BZ24" s="183" t="str">
        <f t="shared" si="50"/>
        <v/>
      </c>
      <c r="CA24" s="35">
        <f>รายชื่อ!E24</f>
        <v>0</v>
      </c>
    </row>
    <row r="25" spans="1:79">
      <c r="A25" s="72">
        <f>รายชื่อ!A25</f>
        <v>23</v>
      </c>
      <c r="B25" s="77" t="str">
        <f>IF(รายชื่อ!C25="","",รายชื่อ!B25&amp;รายชื่อ!C25 &amp; "  " &amp; รายชื่อ!D25)</f>
        <v/>
      </c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1"/>
      <c r="V25" s="81"/>
      <c r="W25" s="81"/>
      <c r="X25" s="81"/>
      <c r="Y25" s="81"/>
      <c r="Z25" s="81"/>
      <c r="AA25" s="81"/>
      <c r="AB25" s="81"/>
      <c r="AC25" s="115"/>
      <c r="AD25" s="115"/>
      <c r="AE25" s="116"/>
      <c r="AF25" s="116"/>
      <c r="AG25" s="116"/>
      <c r="AH25" s="116"/>
      <c r="AI25" s="119" t="str">
        <f t="shared" si="10"/>
        <v/>
      </c>
      <c r="AJ25" s="119" t="str">
        <f t="shared" si="11"/>
        <v/>
      </c>
      <c r="AK25" s="119" t="str">
        <f t="shared" si="12"/>
        <v/>
      </c>
      <c r="AL25" s="119" t="str">
        <f t="shared" si="13"/>
        <v/>
      </c>
      <c r="AM25" s="119" t="str">
        <f t="shared" si="14"/>
        <v/>
      </c>
      <c r="AN25" s="119" t="str">
        <f t="shared" si="15"/>
        <v/>
      </c>
      <c r="AO25" s="119" t="str">
        <f t="shared" si="16"/>
        <v/>
      </c>
      <c r="AP25" s="119" t="str">
        <f t="shared" si="17"/>
        <v/>
      </c>
      <c r="AQ25" s="119" t="str">
        <f t="shared" si="18"/>
        <v/>
      </c>
      <c r="AR25" s="119" t="str">
        <f t="shared" si="19"/>
        <v/>
      </c>
      <c r="AS25" s="119" t="str">
        <f t="shared" si="20"/>
        <v/>
      </c>
      <c r="AT25" s="119" t="str">
        <f t="shared" si="21"/>
        <v/>
      </c>
      <c r="AU25" s="119" t="str">
        <f t="shared" si="22"/>
        <v/>
      </c>
      <c r="AV25" s="119" t="str">
        <f t="shared" si="23"/>
        <v/>
      </c>
      <c r="AW25" s="119" t="str">
        <f t="shared" si="24"/>
        <v/>
      </c>
      <c r="AX25" s="119" t="str">
        <f t="shared" si="25"/>
        <v/>
      </c>
      <c r="AY25" s="119" t="str">
        <f t="shared" si="26"/>
        <v/>
      </c>
      <c r="AZ25" s="119" t="str">
        <f t="shared" si="27"/>
        <v/>
      </c>
      <c r="BA25" s="119" t="str">
        <f t="shared" si="28"/>
        <v/>
      </c>
      <c r="BB25" s="119" t="str">
        <f t="shared" si="29"/>
        <v/>
      </c>
      <c r="BC25" s="119" t="str">
        <f t="shared" si="30"/>
        <v/>
      </c>
      <c r="BD25" s="119" t="str">
        <f t="shared" si="51"/>
        <v/>
      </c>
      <c r="BE25" s="119" t="str">
        <f t="shared" si="51"/>
        <v/>
      </c>
      <c r="BF25" s="119" t="str">
        <f t="shared" si="51"/>
        <v/>
      </c>
      <c r="BG25" s="119" t="str">
        <f t="shared" si="31"/>
        <v/>
      </c>
      <c r="BH25" s="75" t="str">
        <f t="shared" si="32"/>
        <v/>
      </c>
      <c r="BI25" s="66" t="str">
        <f t="shared" si="33"/>
        <v/>
      </c>
      <c r="BJ25" s="66" t="str">
        <f t="shared" si="34"/>
        <v/>
      </c>
      <c r="BK25" s="66" t="str">
        <f t="shared" si="35"/>
        <v/>
      </c>
      <c r="BL25" s="66" t="str">
        <f t="shared" si="36"/>
        <v/>
      </c>
      <c r="BM25" s="152" t="str">
        <f t="shared" si="37"/>
        <v/>
      </c>
      <c r="BN25" s="68" t="str">
        <f t="shared" si="38"/>
        <v/>
      </c>
      <c r="BO25" s="68" t="str">
        <f t="shared" si="39"/>
        <v/>
      </c>
      <c r="BP25" s="68" t="str">
        <f t="shared" si="40"/>
        <v/>
      </c>
      <c r="BQ25" s="68" t="str">
        <f t="shared" si="41"/>
        <v/>
      </c>
      <c r="BR25" s="68" t="str">
        <f t="shared" si="42"/>
        <v/>
      </c>
      <c r="BS25" s="68" t="str">
        <f t="shared" si="43"/>
        <v/>
      </c>
      <c r="BT25" s="128" t="str">
        <f t="shared" si="44"/>
        <v/>
      </c>
      <c r="BU25" s="130" t="str">
        <f t="shared" si="45"/>
        <v/>
      </c>
      <c r="BV25" s="130" t="str">
        <f t="shared" si="46"/>
        <v/>
      </c>
      <c r="BW25" s="130" t="str">
        <f t="shared" si="47"/>
        <v/>
      </c>
      <c r="BX25" s="73" t="str">
        <f t="shared" si="48"/>
        <v/>
      </c>
      <c r="BY25" s="68" t="str">
        <f t="shared" si="49"/>
        <v/>
      </c>
      <c r="BZ25" s="183" t="str">
        <f t="shared" si="50"/>
        <v/>
      </c>
      <c r="CA25" s="35">
        <f>รายชื่อ!E25</f>
        <v>0</v>
      </c>
    </row>
    <row r="26" spans="1:79">
      <c r="A26" s="72">
        <f>รายชื่อ!A26</f>
        <v>24</v>
      </c>
      <c r="B26" s="77" t="str">
        <f>IF(รายชื่อ!C26="","",รายชื่อ!B26&amp;รายชื่อ!C26 &amp; "  " &amp; รายชื่อ!D26)</f>
        <v/>
      </c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1"/>
      <c r="V26" s="81"/>
      <c r="W26" s="81"/>
      <c r="X26" s="81"/>
      <c r="Y26" s="81"/>
      <c r="Z26" s="81"/>
      <c r="AA26" s="81"/>
      <c r="AB26" s="81"/>
      <c r="AC26" s="115"/>
      <c r="AD26" s="115"/>
      <c r="AE26" s="116"/>
      <c r="AF26" s="116"/>
      <c r="AG26" s="116"/>
      <c r="AH26" s="116"/>
      <c r="AI26" s="119" t="str">
        <f t="shared" si="10"/>
        <v/>
      </c>
      <c r="AJ26" s="119" t="str">
        <f t="shared" si="11"/>
        <v/>
      </c>
      <c r="AK26" s="119" t="str">
        <f t="shared" si="12"/>
        <v/>
      </c>
      <c r="AL26" s="119" t="str">
        <f t="shared" si="13"/>
        <v/>
      </c>
      <c r="AM26" s="119" t="str">
        <f t="shared" si="14"/>
        <v/>
      </c>
      <c r="AN26" s="119" t="str">
        <f t="shared" si="15"/>
        <v/>
      </c>
      <c r="AO26" s="119" t="str">
        <f t="shared" si="16"/>
        <v/>
      </c>
      <c r="AP26" s="119" t="str">
        <f t="shared" si="17"/>
        <v/>
      </c>
      <c r="AQ26" s="119" t="str">
        <f t="shared" si="18"/>
        <v/>
      </c>
      <c r="AR26" s="119" t="str">
        <f t="shared" si="19"/>
        <v/>
      </c>
      <c r="AS26" s="119" t="str">
        <f t="shared" si="20"/>
        <v/>
      </c>
      <c r="AT26" s="119" t="str">
        <f t="shared" si="21"/>
        <v/>
      </c>
      <c r="AU26" s="119" t="str">
        <f t="shared" si="22"/>
        <v/>
      </c>
      <c r="AV26" s="119" t="str">
        <f t="shared" si="23"/>
        <v/>
      </c>
      <c r="AW26" s="119" t="str">
        <f t="shared" si="24"/>
        <v/>
      </c>
      <c r="AX26" s="119" t="str">
        <f t="shared" si="25"/>
        <v/>
      </c>
      <c r="AY26" s="119" t="str">
        <f t="shared" si="26"/>
        <v/>
      </c>
      <c r="AZ26" s="119" t="str">
        <f t="shared" si="27"/>
        <v/>
      </c>
      <c r="BA26" s="119" t="str">
        <f t="shared" si="28"/>
        <v/>
      </c>
      <c r="BB26" s="119" t="str">
        <f t="shared" si="29"/>
        <v/>
      </c>
      <c r="BC26" s="119" t="str">
        <f t="shared" si="30"/>
        <v/>
      </c>
      <c r="BD26" s="119" t="str">
        <f t="shared" si="51"/>
        <v/>
      </c>
      <c r="BE26" s="119" t="str">
        <f t="shared" si="51"/>
        <v/>
      </c>
      <c r="BF26" s="119" t="str">
        <f t="shared" si="51"/>
        <v/>
      </c>
      <c r="BG26" s="119" t="str">
        <f t="shared" si="31"/>
        <v/>
      </c>
      <c r="BH26" s="75" t="str">
        <f t="shared" si="32"/>
        <v/>
      </c>
      <c r="BI26" s="66" t="str">
        <f t="shared" si="33"/>
        <v/>
      </c>
      <c r="BJ26" s="66" t="str">
        <f t="shared" si="34"/>
        <v/>
      </c>
      <c r="BK26" s="66" t="str">
        <f t="shared" si="35"/>
        <v/>
      </c>
      <c r="BL26" s="66" t="str">
        <f t="shared" si="36"/>
        <v/>
      </c>
      <c r="BM26" s="152" t="str">
        <f t="shared" si="37"/>
        <v/>
      </c>
      <c r="BN26" s="68" t="str">
        <f t="shared" si="38"/>
        <v/>
      </c>
      <c r="BO26" s="68" t="str">
        <f t="shared" si="39"/>
        <v/>
      </c>
      <c r="BP26" s="68" t="str">
        <f t="shared" si="40"/>
        <v/>
      </c>
      <c r="BQ26" s="68" t="str">
        <f t="shared" si="41"/>
        <v/>
      </c>
      <c r="BR26" s="68" t="str">
        <f t="shared" si="42"/>
        <v/>
      </c>
      <c r="BS26" s="68" t="str">
        <f t="shared" si="43"/>
        <v/>
      </c>
      <c r="BT26" s="128" t="str">
        <f t="shared" si="44"/>
        <v/>
      </c>
      <c r="BU26" s="130" t="str">
        <f t="shared" si="45"/>
        <v/>
      </c>
      <c r="BV26" s="130" t="str">
        <f t="shared" si="46"/>
        <v/>
      </c>
      <c r="BW26" s="130" t="str">
        <f t="shared" si="47"/>
        <v/>
      </c>
      <c r="BX26" s="73" t="str">
        <f t="shared" si="48"/>
        <v/>
      </c>
      <c r="BY26" s="68" t="str">
        <f t="shared" si="49"/>
        <v/>
      </c>
      <c r="BZ26" s="183" t="str">
        <f t="shared" si="50"/>
        <v/>
      </c>
      <c r="CA26" s="35">
        <f>รายชื่อ!E26</f>
        <v>0</v>
      </c>
    </row>
    <row r="27" spans="1:79">
      <c r="A27" s="72">
        <f>รายชื่อ!A27</f>
        <v>25</v>
      </c>
      <c r="B27" s="77" t="str">
        <f>IF(รายชื่อ!C27="","",รายชื่อ!B27&amp;รายชื่อ!C27 &amp; "  " &amp; รายชื่อ!D27)</f>
        <v/>
      </c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1"/>
      <c r="V27" s="81"/>
      <c r="W27" s="81"/>
      <c r="X27" s="81"/>
      <c r="Y27" s="81"/>
      <c r="Z27" s="81"/>
      <c r="AA27" s="81"/>
      <c r="AB27" s="81"/>
      <c r="AC27" s="115"/>
      <c r="AD27" s="115"/>
      <c r="AE27" s="116"/>
      <c r="AF27" s="116"/>
      <c r="AG27" s="116"/>
      <c r="AH27" s="116"/>
      <c r="AI27" s="119" t="str">
        <f t="shared" si="10"/>
        <v/>
      </c>
      <c r="AJ27" s="119" t="str">
        <f t="shared" si="11"/>
        <v/>
      </c>
      <c r="AK27" s="119" t="str">
        <f t="shared" si="12"/>
        <v/>
      </c>
      <c r="AL27" s="119" t="str">
        <f t="shared" si="13"/>
        <v/>
      </c>
      <c r="AM27" s="119" t="str">
        <f t="shared" si="14"/>
        <v/>
      </c>
      <c r="AN27" s="119" t="str">
        <f t="shared" si="15"/>
        <v/>
      </c>
      <c r="AO27" s="119" t="str">
        <f t="shared" si="16"/>
        <v/>
      </c>
      <c r="AP27" s="119" t="str">
        <f t="shared" si="17"/>
        <v/>
      </c>
      <c r="AQ27" s="119" t="str">
        <f t="shared" si="18"/>
        <v/>
      </c>
      <c r="AR27" s="119" t="str">
        <f t="shared" si="19"/>
        <v/>
      </c>
      <c r="AS27" s="119" t="str">
        <f t="shared" si="20"/>
        <v/>
      </c>
      <c r="AT27" s="119" t="str">
        <f t="shared" si="21"/>
        <v/>
      </c>
      <c r="AU27" s="119" t="str">
        <f t="shared" si="22"/>
        <v/>
      </c>
      <c r="AV27" s="119" t="str">
        <f t="shared" si="23"/>
        <v/>
      </c>
      <c r="AW27" s="119" t="str">
        <f t="shared" si="24"/>
        <v/>
      </c>
      <c r="AX27" s="119" t="str">
        <f t="shared" si="25"/>
        <v/>
      </c>
      <c r="AY27" s="119" t="str">
        <f t="shared" si="26"/>
        <v/>
      </c>
      <c r="AZ27" s="119" t="str">
        <f t="shared" si="27"/>
        <v/>
      </c>
      <c r="BA27" s="119" t="str">
        <f t="shared" si="28"/>
        <v/>
      </c>
      <c r="BB27" s="119" t="str">
        <f t="shared" si="29"/>
        <v/>
      </c>
      <c r="BC27" s="119" t="str">
        <f t="shared" si="30"/>
        <v/>
      </c>
      <c r="BD27" s="119" t="str">
        <f t="shared" si="51"/>
        <v/>
      </c>
      <c r="BE27" s="119" t="str">
        <f t="shared" si="51"/>
        <v/>
      </c>
      <c r="BF27" s="119" t="str">
        <f t="shared" si="51"/>
        <v/>
      </c>
      <c r="BG27" s="119" t="str">
        <f t="shared" si="31"/>
        <v/>
      </c>
      <c r="BH27" s="75" t="str">
        <f t="shared" si="32"/>
        <v/>
      </c>
      <c r="BI27" s="66" t="str">
        <f t="shared" si="33"/>
        <v/>
      </c>
      <c r="BJ27" s="66" t="str">
        <f t="shared" si="34"/>
        <v/>
      </c>
      <c r="BK27" s="66" t="str">
        <f t="shared" si="35"/>
        <v/>
      </c>
      <c r="BL27" s="66" t="str">
        <f t="shared" si="36"/>
        <v/>
      </c>
      <c r="BM27" s="152" t="str">
        <f t="shared" si="37"/>
        <v/>
      </c>
      <c r="BN27" s="68" t="str">
        <f t="shared" si="38"/>
        <v/>
      </c>
      <c r="BO27" s="68" t="str">
        <f t="shared" si="39"/>
        <v/>
      </c>
      <c r="BP27" s="68" t="str">
        <f t="shared" si="40"/>
        <v/>
      </c>
      <c r="BQ27" s="68" t="str">
        <f t="shared" si="41"/>
        <v/>
      </c>
      <c r="BR27" s="68" t="str">
        <f t="shared" si="42"/>
        <v/>
      </c>
      <c r="BS27" s="68" t="str">
        <f t="shared" si="43"/>
        <v/>
      </c>
      <c r="BT27" s="128" t="str">
        <f t="shared" si="44"/>
        <v/>
      </c>
      <c r="BU27" s="130" t="str">
        <f t="shared" si="45"/>
        <v/>
      </c>
      <c r="BV27" s="130" t="str">
        <f t="shared" si="46"/>
        <v/>
      </c>
      <c r="BW27" s="130" t="str">
        <f t="shared" si="47"/>
        <v/>
      </c>
      <c r="BX27" s="73" t="str">
        <f t="shared" si="48"/>
        <v/>
      </c>
      <c r="BY27" s="68" t="str">
        <f t="shared" si="49"/>
        <v/>
      </c>
      <c r="BZ27" s="183" t="str">
        <f t="shared" si="50"/>
        <v/>
      </c>
      <c r="CA27" s="35">
        <f>รายชื่อ!E27</f>
        <v>0</v>
      </c>
    </row>
    <row r="28" spans="1:79">
      <c r="A28" s="72">
        <f>รายชื่อ!A28</f>
        <v>26</v>
      </c>
      <c r="B28" s="77" t="str">
        <f>IF(รายชื่อ!C28="","",รายชื่อ!B28&amp;รายชื่อ!C28 &amp; "  " &amp; รายชื่อ!D28)</f>
        <v/>
      </c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/>
      <c r="V28" s="81"/>
      <c r="W28" s="81"/>
      <c r="X28" s="81"/>
      <c r="Y28" s="81"/>
      <c r="Z28" s="81"/>
      <c r="AA28" s="81"/>
      <c r="AB28" s="81"/>
      <c r="AC28" s="115"/>
      <c r="AD28" s="115"/>
      <c r="AE28" s="116"/>
      <c r="AF28" s="116"/>
      <c r="AG28" s="116"/>
      <c r="AH28" s="116"/>
      <c r="AI28" s="119" t="str">
        <f t="shared" si="10"/>
        <v/>
      </c>
      <c r="AJ28" s="119" t="str">
        <f t="shared" si="11"/>
        <v/>
      </c>
      <c r="AK28" s="119" t="str">
        <f t="shared" si="12"/>
        <v/>
      </c>
      <c r="AL28" s="119" t="str">
        <f t="shared" si="13"/>
        <v/>
      </c>
      <c r="AM28" s="119" t="str">
        <f t="shared" si="14"/>
        <v/>
      </c>
      <c r="AN28" s="119" t="str">
        <f t="shared" si="15"/>
        <v/>
      </c>
      <c r="AO28" s="119" t="str">
        <f t="shared" si="16"/>
        <v/>
      </c>
      <c r="AP28" s="119" t="str">
        <f t="shared" si="17"/>
        <v/>
      </c>
      <c r="AQ28" s="119" t="str">
        <f t="shared" si="18"/>
        <v/>
      </c>
      <c r="AR28" s="119" t="str">
        <f t="shared" si="19"/>
        <v/>
      </c>
      <c r="AS28" s="119" t="str">
        <f t="shared" si="20"/>
        <v/>
      </c>
      <c r="AT28" s="119" t="str">
        <f t="shared" si="21"/>
        <v/>
      </c>
      <c r="AU28" s="119" t="str">
        <f t="shared" si="22"/>
        <v/>
      </c>
      <c r="AV28" s="119" t="str">
        <f t="shared" si="23"/>
        <v/>
      </c>
      <c r="AW28" s="119" t="str">
        <f t="shared" si="24"/>
        <v/>
      </c>
      <c r="AX28" s="119" t="str">
        <f t="shared" si="25"/>
        <v/>
      </c>
      <c r="AY28" s="119" t="str">
        <f t="shared" si="26"/>
        <v/>
      </c>
      <c r="AZ28" s="119" t="str">
        <f t="shared" si="27"/>
        <v/>
      </c>
      <c r="BA28" s="119" t="str">
        <f t="shared" si="28"/>
        <v/>
      </c>
      <c r="BB28" s="119" t="str">
        <f t="shared" si="29"/>
        <v/>
      </c>
      <c r="BC28" s="119" t="str">
        <f t="shared" si="30"/>
        <v/>
      </c>
      <c r="BD28" s="119" t="str">
        <f t="shared" si="51"/>
        <v/>
      </c>
      <c r="BE28" s="119" t="str">
        <f t="shared" si="51"/>
        <v/>
      </c>
      <c r="BF28" s="119" t="str">
        <f t="shared" si="51"/>
        <v/>
      </c>
      <c r="BG28" s="119" t="str">
        <f t="shared" si="31"/>
        <v/>
      </c>
      <c r="BH28" s="75" t="str">
        <f t="shared" si="32"/>
        <v/>
      </c>
      <c r="BI28" s="66" t="str">
        <f t="shared" si="33"/>
        <v/>
      </c>
      <c r="BJ28" s="66" t="str">
        <f t="shared" si="34"/>
        <v/>
      </c>
      <c r="BK28" s="66" t="str">
        <f t="shared" si="35"/>
        <v/>
      </c>
      <c r="BL28" s="66" t="str">
        <f t="shared" si="36"/>
        <v/>
      </c>
      <c r="BM28" s="152" t="str">
        <f t="shared" si="37"/>
        <v/>
      </c>
      <c r="BN28" s="68" t="str">
        <f t="shared" si="38"/>
        <v/>
      </c>
      <c r="BO28" s="68" t="str">
        <f t="shared" si="39"/>
        <v/>
      </c>
      <c r="BP28" s="68" t="str">
        <f t="shared" si="40"/>
        <v/>
      </c>
      <c r="BQ28" s="68" t="str">
        <f t="shared" si="41"/>
        <v/>
      </c>
      <c r="BR28" s="68" t="str">
        <f t="shared" si="42"/>
        <v/>
      </c>
      <c r="BS28" s="68" t="str">
        <f t="shared" si="43"/>
        <v/>
      </c>
      <c r="BT28" s="128" t="str">
        <f t="shared" si="44"/>
        <v/>
      </c>
      <c r="BU28" s="130" t="str">
        <f t="shared" si="45"/>
        <v/>
      </c>
      <c r="BV28" s="130" t="str">
        <f t="shared" si="46"/>
        <v/>
      </c>
      <c r="BW28" s="130" t="str">
        <f t="shared" si="47"/>
        <v/>
      </c>
      <c r="BX28" s="73" t="str">
        <f t="shared" si="48"/>
        <v/>
      </c>
      <c r="BY28" s="68" t="str">
        <f t="shared" si="49"/>
        <v/>
      </c>
      <c r="BZ28" s="183" t="str">
        <f t="shared" si="50"/>
        <v/>
      </c>
      <c r="CA28" s="35" t="str">
        <f>รายชื่อ!E28</f>
        <v/>
      </c>
    </row>
    <row r="29" spans="1:79">
      <c r="A29" s="72">
        <f>รายชื่อ!A29</f>
        <v>27</v>
      </c>
      <c r="B29" s="77" t="str">
        <f>IF(รายชื่อ!C29="","",รายชื่อ!B29&amp;รายชื่อ!C29 &amp; "  " &amp; รายชื่อ!D29)</f>
        <v/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/>
      <c r="V29" s="81"/>
      <c r="W29" s="81"/>
      <c r="X29" s="81"/>
      <c r="Y29" s="81"/>
      <c r="Z29" s="81"/>
      <c r="AA29" s="81"/>
      <c r="AB29" s="81"/>
      <c r="AC29" s="115"/>
      <c r="AD29" s="115"/>
      <c r="AE29" s="116"/>
      <c r="AF29" s="116"/>
      <c r="AG29" s="116"/>
      <c r="AH29" s="116"/>
      <c r="AI29" s="119" t="str">
        <f t="shared" si="10"/>
        <v/>
      </c>
      <c r="AJ29" s="119" t="str">
        <f t="shared" si="11"/>
        <v/>
      </c>
      <c r="AK29" s="119" t="str">
        <f t="shared" si="12"/>
        <v/>
      </c>
      <c r="AL29" s="119" t="str">
        <f t="shared" si="13"/>
        <v/>
      </c>
      <c r="AM29" s="119" t="str">
        <f t="shared" si="14"/>
        <v/>
      </c>
      <c r="AN29" s="119" t="str">
        <f t="shared" si="15"/>
        <v/>
      </c>
      <c r="AO29" s="119" t="str">
        <f t="shared" si="16"/>
        <v/>
      </c>
      <c r="AP29" s="119" t="str">
        <f t="shared" si="17"/>
        <v/>
      </c>
      <c r="AQ29" s="119" t="str">
        <f t="shared" si="18"/>
        <v/>
      </c>
      <c r="AR29" s="119" t="str">
        <f t="shared" si="19"/>
        <v/>
      </c>
      <c r="AS29" s="119" t="str">
        <f t="shared" si="20"/>
        <v/>
      </c>
      <c r="AT29" s="119" t="str">
        <f t="shared" si="21"/>
        <v/>
      </c>
      <c r="AU29" s="119" t="str">
        <f t="shared" si="22"/>
        <v/>
      </c>
      <c r="AV29" s="119" t="str">
        <f t="shared" si="23"/>
        <v/>
      </c>
      <c r="AW29" s="119" t="str">
        <f t="shared" si="24"/>
        <v/>
      </c>
      <c r="AX29" s="119" t="str">
        <f t="shared" si="25"/>
        <v/>
      </c>
      <c r="AY29" s="119" t="str">
        <f t="shared" si="26"/>
        <v/>
      </c>
      <c r="AZ29" s="119" t="str">
        <f t="shared" si="27"/>
        <v/>
      </c>
      <c r="BA29" s="119" t="str">
        <f t="shared" si="28"/>
        <v/>
      </c>
      <c r="BB29" s="119" t="str">
        <f t="shared" si="29"/>
        <v/>
      </c>
      <c r="BC29" s="119" t="str">
        <f t="shared" si="30"/>
        <v/>
      </c>
      <c r="BD29" s="119" t="str">
        <f t="shared" si="51"/>
        <v/>
      </c>
      <c r="BE29" s="119" t="str">
        <f t="shared" si="51"/>
        <v/>
      </c>
      <c r="BF29" s="119" t="str">
        <f t="shared" si="51"/>
        <v/>
      </c>
      <c r="BG29" s="119" t="str">
        <f t="shared" si="31"/>
        <v/>
      </c>
      <c r="BH29" s="75" t="str">
        <f t="shared" si="32"/>
        <v/>
      </c>
      <c r="BI29" s="66" t="str">
        <f t="shared" si="33"/>
        <v/>
      </c>
      <c r="BJ29" s="66" t="str">
        <f t="shared" si="34"/>
        <v/>
      </c>
      <c r="BK29" s="66" t="str">
        <f t="shared" si="35"/>
        <v/>
      </c>
      <c r="BL29" s="66" t="str">
        <f t="shared" si="36"/>
        <v/>
      </c>
      <c r="BM29" s="152" t="str">
        <f t="shared" si="37"/>
        <v/>
      </c>
      <c r="BN29" s="68" t="str">
        <f t="shared" si="38"/>
        <v/>
      </c>
      <c r="BO29" s="68" t="str">
        <f t="shared" si="39"/>
        <v/>
      </c>
      <c r="BP29" s="68" t="str">
        <f t="shared" si="40"/>
        <v/>
      </c>
      <c r="BQ29" s="68" t="str">
        <f t="shared" si="41"/>
        <v/>
      </c>
      <c r="BR29" s="68" t="str">
        <f t="shared" si="42"/>
        <v/>
      </c>
      <c r="BS29" s="68" t="str">
        <f t="shared" si="43"/>
        <v/>
      </c>
      <c r="BT29" s="128" t="str">
        <f t="shared" si="44"/>
        <v/>
      </c>
      <c r="BU29" s="130" t="str">
        <f t="shared" si="45"/>
        <v/>
      </c>
      <c r="BV29" s="130" t="str">
        <f t="shared" si="46"/>
        <v/>
      </c>
      <c r="BW29" s="130" t="str">
        <f t="shared" si="47"/>
        <v/>
      </c>
      <c r="BX29" s="73" t="str">
        <f t="shared" si="48"/>
        <v/>
      </c>
      <c r="BY29" s="68" t="str">
        <f t="shared" si="49"/>
        <v/>
      </c>
      <c r="BZ29" s="183" t="str">
        <f t="shared" si="50"/>
        <v/>
      </c>
      <c r="CA29" s="35" t="str">
        <f>รายชื่อ!E29</f>
        <v/>
      </c>
    </row>
    <row r="30" spans="1:79">
      <c r="A30" s="72">
        <f>รายชื่อ!A30</f>
        <v>28</v>
      </c>
      <c r="B30" s="77" t="str">
        <f>IF(รายชื่อ!C30="","",รายชื่อ!B30&amp;รายชื่อ!C30 &amp; "  " &amp; รายชื่อ!D30)</f>
        <v/>
      </c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1"/>
      <c r="V30" s="81"/>
      <c r="W30" s="81"/>
      <c r="X30" s="81"/>
      <c r="Y30" s="81"/>
      <c r="Z30" s="81"/>
      <c r="AA30" s="81"/>
      <c r="AB30" s="81"/>
      <c r="AC30" s="115"/>
      <c r="AD30" s="115"/>
      <c r="AE30" s="116"/>
      <c r="AF30" s="116"/>
      <c r="AG30" s="116"/>
      <c r="AH30" s="116"/>
      <c r="AI30" s="119" t="str">
        <f t="shared" si="10"/>
        <v/>
      </c>
      <c r="AJ30" s="119" t="str">
        <f t="shared" si="11"/>
        <v/>
      </c>
      <c r="AK30" s="119" t="str">
        <f t="shared" si="12"/>
        <v/>
      </c>
      <c r="AL30" s="119" t="str">
        <f t="shared" si="13"/>
        <v/>
      </c>
      <c r="AM30" s="119" t="str">
        <f t="shared" si="14"/>
        <v/>
      </c>
      <c r="AN30" s="119" t="str">
        <f t="shared" si="15"/>
        <v/>
      </c>
      <c r="AO30" s="119" t="str">
        <f t="shared" si="16"/>
        <v/>
      </c>
      <c r="AP30" s="119" t="str">
        <f t="shared" si="17"/>
        <v/>
      </c>
      <c r="AQ30" s="119" t="str">
        <f t="shared" si="18"/>
        <v/>
      </c>
      <c r="AR30" s="119" t="str">
        <f t="shared" si="19"/>
        <v/>
      </c>
      <c r="AS30" s="119" t="str">
        <f t="shared" si="20"/>
        <v/>
      </c>
      <c r="AT30" s="119" t="str">
        <f t="shared" si="21"/>
        <v/>
      </c>
      <c r="AU30" s="119" t="str">
        <f t="shared" si="22"/>
        <v/>
      </c>
      <c r="AV30" s="119" t="str">
        <f t="shared" si="23"/>
        <v/>
      </c>
      <c r="AW30" s="119" t="str">
        <f t="shared" si="24"/>
        <v/>
      </c>
      <c r="AX30" s="119" t="str">
        <f t="shared" si="25"/>
        <v/>
      </c>
      <c r="AY30" s="119" t="str">
        <f t="shared" si="26"/>
        <v/>
      </c>
      <c r="AZ30" s="119" t="str">
        <f t="shared" si="27"/>
        <v/>
      </c>
      <c r="BA30" s="119" t="str">
        <f t="shared" si="28"/>
        <v/>
      </c>
      <c r="BB30" s="119" t="str">
        <f t="shared" si="29"/>
        <v/>
      </c>
      <c r="BC30" s="119" t="str">
        <f t="shared" si="30"/>
        <v/>
      </c>
      <c r="BD30" s="119" t="str">
        <f t="shared" si="51"/>
        <v/>
      </c>
      <c r="BE30" s="119" t="str">
        <f t="shared" si="51"/>
        <v/>
      </c>
      <c r="BF30" s="119" t="str">
        <f t="shared" si="51"/>
        <v/>
      </c>
      <c r="BG30" s="119" t="str">
        <f t="shared" si="31"/>
        <v/>
      </c>
      <c r="BH30" s="75" t="str">
        <f t="shared" si="32"/>
        <v/>
      </c>
      <c r="BI30" s="66" t="str">
        <f t="shared" si="33"/>
        <v/>
      </c>
      <c r="BJ30" s="66" t="str">
        <f t="shared" si="34"/>
        <v/>
      </c>
      <c r="BK30" s="66" t="str">
        <f t="shared" si="35"/>
        <v/>
      </c>
      <c r="BL30" s="66" t="str">
        <f t="shared" si="36"/>
        <v/>
      </c>
      <c r="BM30" s="152" t="str">
        <f t="shared" si="37"/>
        <v/>
      </c>
      <c r="BN30" s="68" t="str">
        <f t="shared" si="38"/>
        <v/>
      </c>
      <c r="BO30" s="68" t="str">
        <f t="shared" si="39"/>
        <v/>
      </c>
      <c r="BP30" s="68" t="str">
        <f t="shared" si="40"/>
        <v/>
      </c>
      <c r="BQ30" s="68" t="str">
        <f t="shared" si="41"/>
        <v/>
      </c>
      <c r="BR30" s="68" t="str">
        <f t="shared" si="42"/>
        <v/>
      </c>
      <c r="BS30" s="68" t="str">
        <f t="shared" si="43"/>
        <v/>
      </c>
      <c r="BT30" s="128" t="str">
        <f t="shared" si="44"/>
        <v/>
      </c>
      <c r="BU30" s="130" t="str">
        <f t="shared" si="45"/>
        <v/>
      </c>
      <c r="BV30" s="130" t="str">
        <f t="shared" si="46"/>
        <v/>
      </c>
      <c r="BW30" s="130" t="str">
        <f t="shared" si="47"/>
        <v/>
      </c>
      <c r="BX30" s="73" t="str">
        <f t="shared" si="48"/>
        <v/>
      </c>
      <c r="BY30" s="68" t="str">
        <f t="shared" si="49"/>
        <v/>
      </c>
      <c r="BZ30" s="183" t="str">
        <f t="shared" si="50"/>
        <v/>
      </c>
      <c r="CA30" s="35" t="str">
        <f>รายชื่อ!E30</f>
        <v/>
      </c>
    </row>
    <row r="31" spans="1:79">
      <c r="A31" s="72">
        <f>รายชื่อ!A31</f>
        <v>29</v>
      </c>
      <c r="B31" s="77" t="str">
        <f>IF(รายชื่อ!C31="","",รายชื่อ!B31&amp;รายชื่อ!C31 &amp; "  " &amp; รายชื่อ!D31)</f>
        <v/>
      </c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1"/>
      <c r="V31" s="81"/>
      <c r="W31" s="81"/>
      <c r="X31" s="81"/>
      <c r="Y31" s="81"/>
      <c r="Z31" s="81"/>
      <c r="AA31" s="81"/>
      <c r="AB31" s="81"/>
      <c r="AC31" s="115"/>
      <c r="AD31" s="115"/>
      <c r="AE31" s="116"/>
      <c r="AF31" s="116"/>
      <c r="AG31" s="116"/>
      <c r="AH31" s="116"/>
      <c r="AI31" s="119" t="str">
        <f t="shared" si="10"/>
        <v/>
      </c>
      <c r="AJ31" s="119" t="str">
        <f t="shared" si="11"/>
        <v/>
      </c>
      <c r="AK31" s="119" t="str">
        <f t="shared" si="12"/>
        <v/>
      </c>
      <c r="AL31" s="119" t="str">
        <f t="shared" si="13"/>
        <v/>
      </c>
      <c r="AM31" s="119" t="str">
        <f t="shared" si="14"/>
        <v/>
      </c>
      <c r="AN31" s="119" t="str">
        <f t="shared" si="15"/>
        <v/>
      </c>
      <c r="AO31" s="119" t="str">
        <f t="shared" si="16"/>
        <v/>
      </c>
      <c r="AP31" s="119" t="str">
        <f t="shared" si="17"/>
        <v/>
      </c>
      <c r="AQ31" s="119" t="str">
        <f t="shared" si="18"/>
        <v/>
      </c>
      <c r="AR31" s="119" t="str">
        <f t="shared" si="19"/>
        <v/>
      </c>
      <c r="AS31" s="119" t="str">
        <f t="shared" si="20"/>
        <v/>
      </c>
      <c r="AT31" s="119" t="str">
        <f t="shared" si="21"/>
        <v/>
      </c>
      <c r="AU31" s="119" t="str">
        <f t="shared" si="22"/>
        <v/>
      </c>
      <c r="AV31" s="119" t="str">
        <f t="shared" si="23"/>
        <v/>
      </c>
      <c r="AW31" s="119" t="str">
        <f t="shared" si="24"/>
        <v/>
      </c>
      <c r="AX31" s="119" t="str">
        <f t="shared" si="25"/>
        <v/>
      </c>
      <c r="AY31" s="119" t="str">
        <f t="shared" si="26"/>
        <v/>
      </c>
      <c r="AZ31" s="119" t="str">
        <f t="shared" si="27"/>
        <v/>
      </c>
      <c r="BA31" s="119" t="str">
        <f t="shared" si="28"/>
        <v/>
      </c>
      <c r="BB31" s="119" t="str">
        <f t="shared" si="29"/>
        <v/>
      </c>
      <c r="BC31" s="119" t="str">
        <f t="shared" si="30"/>
        <v/>
      </c>
      <c r="BD31" s="119" t="str">
        <f t="shared" si="51"/>
        <v/>
      </c>
      <c r="BE31" s="119" t="str">
        <f t="shared" si="51"/>
        <v/>
      </c>
      <c r="BF31" s="119" t="str">
        <f t="shared" si="51"/>
        <v/>
      </c>
      <c r="BG31" s="119" t="str">
        <f t="shared" si="31"/>
        <v/>
      </c>
      <c r="BH31" s="75" t="str">
        <f t="shared" si="32"/>
        <v/>
      </c>
      <c r="BI31" s="66" t="str">
        <f t="shared" si="33"/>
        <v/>
      </c>
      <c r="BJ31" s="66" t="str">
        <f t="shared" si="34"/>
        <v/>
      </c>
      <c r="BK31" s="66" t="str">
        <f t="shared" si="35"/>
        <v/>
      </c>
      <c r="BL31" s="66" t="str">
        <f t="shared" si="36"/>
        <v/>
      </c>
      <c r="BM31" s="152" t="str">
        <f t="shared" si="37"/>
        <v/>
      </c>
      <c r="BN31" s="68" t="str">
        <f t="shared" si="38"/>
        <v/>
      </c>
      <c r="BO31" s="68" t="str">
        <f t="shared" si="39"/>
        <v/>
      </c>
      <c r="BP31" s="68" t="str">
        <f t="shared" si="40"/>
        <v/>
      </c>
      <c r="BQ31" s="68" t="str">
        <f t="shared" si="41"/>
        <v/>
      </c>
      <c r="BR31" s="68" t="str">
        <f t="shared" si="42"/>
        <v/>
      </c>
      <c r="BS31" s="68" t="str">
        <f t="shared" si="43"/>
        <v/>
      </c>
      <c r="BT31" s="128" t="str">
        <f t="shared" si="44"/>
        <v/>
      </c>
      <c r="BU31" s="130" t="str">
        <f t="shared" si="45"/>
        <v/>
      </c>
      <c r="BV31" s="130" t="str">
        <f t="shared" si="46"/>
        <v/>
      </c>
      <c r="BW31" s="130" t="str">
        <f t="shared" si="47"/>
        <v/>
      </c>
      <c r="BX31" s="73" t="str">
        <f t="shared" si="48"/>
        <v/>
      </c>
      <c r="BY31" s="68" t="str">
        <f t="shared" si="49"/>
        <v/>
      </c>
      <c r="BZ31" s="183" t="str">
        <f t="shared" si="50"/>
        <v/>
      </c>
      <c r="CA31" s="35" t="str">
        <f>รายชื่อ!E31</f>
        <v/>
      </c>
    </row>
    <row r="32" spans="1:79">
      <c r="A32" s="72">
        <f>รายชื่อ!A32</f>
        <v>30</v>
      </c>
      <c r="B32" s="77" t="str">
        <f>IF(รายชื่อ!C32="","",รายชื่อ!B32&amp;รายชื่อ!C32 &amp; "  " &amp; รายชื่อ!D32)</f>
        <v/>
      </c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1"/>
      <c r="V32" s="81"/>
      <c r="W32" s="81"/>
      <c r="X32" s="81"/>
      <c r="Y32" s="81"/>
      <c r="Z32" s="81"/>
      <c r="AA32" s="81"/>
      <c r="AB32" s="81"/>
      <c r="AC32" s="115"/>
      <c r="AD32" s="115"/>
      <c r="AE32" s="116"/>
      <c r="AF32" s="116"/>
      <c r="AG32" s="116"/>
      <c r="AH32" s="116"/>
      <c r="AI32" s="119" t="str">
        <f t="shared" si="10"/>
        <v/>
      </c>
      <c r="AJ32" s="119" t="str">
        <f t="shared" si="11"/>
        <v/>
      </c>
      <c r="AK32" s="119" t="str">
        <f t="shared" si="12"/>
        <v/>
      </c>
      <c r="AL32" s="119" t="str">
        <f t="shared" si="13"/>
        <v/>
      </c>
      <c r="AM32" s="119" t="str">
        <f t="shared" si="14"/>
        <v/>
      </c>
      <c r="AN32" s="119" t="str">
        <f t="shared" si="15"/>
        <v/>
      </c>
      <c r="AO32" s="119" t="str">
        <f t="shared" si="16"/>
        <v/>
      </c>
      <c r="AP32" s="119" t="str">
        <f t="shared" si="17"/>
        <v/>
      </c>
      <c r="AQ32" s="119" t="str">
        <f t="shared" si="18"/>
        <v/>
      </c>
      <c r="AR32" s="119" t="str">
        <f t="shared" si="19"/>
        <v/>
      </c>
      <c r="AS32" s="119" t="str">
        <f t="shared" si="20"/>
        <v/>
      </c>
      <c r="AT32" s="119" t="str">
        <f t="shared" si="21"/>
        <v/>
      </c>
      <c r="AU32" s="119" t="str">
        <f t="shared" si="22"/>
        <v/>
      </c>
      <c r="AV32" s="119" t="str">
        <f t="shared" si="23"/>
        <v/>
      </c>
      <c r="AW32" s="119" t="str">
        <f t="shared" si="24"/>
        <v/>
      </c>
      <c r="AX32" s="119" t="str">
        <f t="shared" si="25"/>
        <v/>
      </c>
      <c r="AY32" s="119" t="str">
        <f t="shared" si="26"/>
        <v/>
      </c>
      <c r="AZ32" s="119" t="str">
        <f t="shared" si="27"/>
        <v/>
      </c>
      <c r="BA32" s="119" t="str">
        <f t="shared" si="28"/>
        <v/>
      </c>
      <c r="BB32" s="119" t="str">
        <f t="shared" si="29"/>
        <v/>
      </c>
      <c r="BC32" s="119" t="str">
        <f t="shared" si="30"/>
        <v/>
      </c>
      <c r="BD32" s="119" t="str">
        <f t="shared" si="51"/>
        <v/>
      </c>
      <c r="BE32" s="119" t="str">
        <f t="shared" si="51"/>
        <v/>
      </c>
      <c r="BF32" s="119" t="str">
        <f t="shared" si="51"/>
        <v/>
      </c>
      <c r="BG32" s="119" t="str">
        <f t="shared" si="31"/>
        <v/>
      </c>
      <c r="BH32" s="75" t="str">
        <f t="shared" si="32"/>
        <v/>
      </c>
      <c r="BI32" s="66" t="str">
        <f t="shared" si="33"/>
        <v/>
      </c>
      <c r="BJ32" s="66" t="str">
        <f t="shared" si="34"/>
        <v/>
      </c>
      <c r="BK32" s="66" t="str">
        <f t="shared" si="35"/>
        <v/>
      </c>
      <c r="BL32" s="66" t="str">
        <f t="shared" si="36"/>
        <v/>
      </c>
      <c r="BM32" s="152" t="str">
        <f t="shared" si="37"/>
        <v/>
      </c>
      <c r="BN32" s="68" t="str">
        <f t="shared" si="38"/>
        <v/>
      </c>
      <c r="BO32" s="68" t="str">
        <f t="shared" si="39"/>
        <v/>
      </c>
      <c r="BP32" s="68" t="str">
        <f t="shared" si="40"/>
        <v/>
      </c>
      <c r="BQ32" s="68" t="str">
        <f t="shared" si="41"/>
        <v/>
      </c>
      <c r="BR32" s="68" t="str">
        <f t="shared" si="42"/>
        <v/>
      </c>
      <c r="BS32" s="68" t="str">
        <f t="shared" si="43"/>
        <v/>
      </c>
      <c r="BT32" s="128" t="str">
        <f t="shared" si="44"/>
        <v/>
      </c>
      <c r="BU32" s="130" t="str">
        <f t="shared" si="45"/>
        <v/>
      </c>
      <c r="BV32" s="130" t="str">
        <f t="shared" si="46"/>
        <v/>
      </c>
      <c r="BW32" s="130" t="str">
        <f t="shared" si="47"/>
        <v/>
      </c>
      <c r="BX32" s="73" t="str">
        <f t="shared" si="48"/>
        <v/>
      </c>
      <c r="BY32" s="68" t="str">
        <f t="shared" si="49"/>
        <v/>
      </c>
      <c r="BZ32" s="183" t="str">
        <f t="shared" si="50"/>
        <v/>
      </c>
      <c r="CA32" s="35" t="str">
        <f>รายชื่อ!E32</f>
        <v/>
      </c>
    </row>
    <row r="33" spans="1:79">
      <c r="A33" s="72">
        <f>รายชื่อ!A33</f>
        <v>31</v>
      </c>
      <c r="B33" s="77" t="str">
        <f>IF(รายชื่อ!C33="","",รายชื่อ!B33&amp;รายชื่อ!C33 &amp; "  " &amp; รายชื่อ!D33)</f>
        <v/>
      </c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1"/>
      <c r="V33" s="81"/>
      <c r="W33" s="81"/>
      <c r="X33" s="81"/>
      <c r="Y33" s="81"/>
      <c r="Z33" s="81"/>
      <c r="AA33" s="81"/>
      <c r="AB33" s="81"/>
      <c r="AC33" s="115"/>
      <c r="AD33" s="115"/>
      <c r="AE33" s="116"/>
      <c r="AF33" s="116"/>
      <c r="AG33" s="116"/>
      <c r="AH33" s="116"/>
      <c r="AI33" s="119" t="str">
        <f t="shared" si="10"/>
        <v/>
      </c>
      <c r="AJ33" s="119" t="str">
        <f t="shared" si="11"/>
        <v/>
      </c>
      <c r="AK33" s="119" t="str">
        <f t="shared" si="12"/>
        <v/>
      </c>
      <c r="AL33" s="119" t="str">
        <f t="shared" si="13"/>
        <v/>
      </c>
      <c r="AM33" s="119" t="str">
        <f t="shared" si="14"/>
        <v/>
      </c>
      <c r="AN33" s="119" t="str">
        <f t="shared" si="15"/>
        <v/>
      </c>
      <c r="AO33" s="119" t="str">
        <f t="shared" si="16"/>
        <v/>
      </c>
      <c r="AP33" s="119" t="str">
        <f t="shared" si="17"/>
        <v/>
      </c>
      <c r="AQ33" s="119" t="str">
        <f t="shared" si="18"/>
        <v/>
      </c>
      <c r="AR33" s="119" t="str">
        <f t="shared" si="19"/>
        <v/>
      </c>
      <c r="AS33" s="119" t="str">
        <f t="shared" si="20"/>
        <v/>
      </c>
      <c r="AT33" s="119" t="str">
        <f t="shared" si="21"/>
        <v/>
      </c>
      <c r="AU33" s="119" t="str">
        <f t="shared" si="22"/>
        <v/>
      </c>
      <c r="AV33" s="119" t="str">
        <f t="shared" si="23"/>
        <v/>
      </c>
      <c r="AW33" s="119" t="str">
        <f t="shared" si="24"/>
        <v/>
      </c>
      <c r="AX33" s="119" t="str">
        <f t="shared" si="25"/>
        <v/>
      </c>
      <c r="AY33" s="119" t="str">
        <f t="shared" si="26"/>
        <v/>
      </c>
      <c r="AZ33" s="119" t="str">
        <f t="shared" si="27"/>
        <v/>
      </c>
      <c r="BA33" s="119" t="str">
        <f t="shared" si="28"/>
        <v/>
      </c>
      <c r="BB33" s="119" t="str">
        <f t="shared" si="29"/>
        <v/>
      </c>
      <c r="BC33" s="119" t="str">
        <f t="shared" si="30"/>
        <v/>
      </c>
      <c r="BD33" s="119" t="str">
        <f t="shared" si="51"/>
        <v/>
      </c>
      <c r="BE33" s="119" t="str">
        <f t="shared" si="51"/>
        <v/>
      </c>
      <c r="BF33" s="119" t="str">
        <f t="shared" si="51"/>
        <v/>
      </c>
      <c r="BG33" s="119" t="str">
        <f t="shared" si="31"/>
        <v/>
      </c>
      <c r="BH33" s="75" t="str">
        <f t="shared" si="32"/>
        <v/>
      </c>
      <c r="BI33" s="66" t="str">
        <f t="shared" si="33"/>
        <v/>
      </c>
      <c r="BJ33" s="66" t="str">
        <f t="shared" si="34"/>
        <v/>
      </c>
      <c r="BK33" s="66" t="str">
        <f t="shared" si="35"/>
        <v/>
      </c>
      <c r="BL33" s="66" t="str">
        <f t="shared" si="36"/>
        <v/>
      </c>
      <c r="BM33" s="152" t="str">
        <f t="shared" si="37"/>
        <v/>
      </c>
      <c r="BN33" s="68" t="str">
        <f t="shared" si="38"/>
        <v/>
      </c>
      <c r="BO33" s="68" t="str">
        <f t="shared" si="39"/>
        <v/>
      </c>
      <c r="BP33" s="68" t="str">
        <f t="shared" si="40"/>
        <v/>
      </c>
      <c r="BQ33" s="68" t="str">
        <f t="shared" si="41"/>
        <v/>
      </c>
      <c r="BR33" s="68" t="str">
        <f t="shared" si="42"/>
        <v/>
      </c>
      <c r="BS33" s="68" t="str">
        <f t="shared" si="43"/>
        <v/>
      </c>
      <c r="BT33" s="128" t="str">
        <f t="shared" si="44"/>
        <v/>
      </c>
      <c r="BU33" s="130" t="str">
        <f t="shared" si="45"/>
        <v/>
      </c>
      <c r="BV33" s="130" t="str">
        <f t="shared" si="46"/>
        <v/>
      </c>
      <c r="BW33" s="130" t="str">
        <f t="shared" si="47"/>
        <v/>
      </c>
      <c r="BX33" s="73" t="str">
        <f t="shared" si="48"/>
        <v/>
      </c>
      <c r="BY33" s="68" t="str">
        <f t="shared" si="49"/>
        <v/>
      </c>
      <c r="BZ33" s="183" t="str">
        <f t="shared" si="50"/>
        <v/>
      </c>
      <c r="CA33" s="35" t="str">
        <f>รายชื่อ!E33</f>
        <v/>
      </c>
    </row>
    <row r="34" spans="1:79">
      <c r="A34" s="72">
        <f>รายชื่อ!A34</f>
        <v>32</v>
      </c>
      <c r="B34" s="77" t="str">
        <f>IF(รายชื่อ!C34="","",รายชื่อ!B34&amp;รายชื่อ!C34 &amp; "  " &amp; รายชื่อ!D34)</f>
        <v/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1"/>
      <c r="V34" s="81"/>
      <c r="W34" s="81"/>
      <c r="X34" s="81"/>
      <c r="Y34" s="81"/>
      <c r="Z34" s="81"/>
      <c r="AA34" s="81"/>
      <c r="AB34" s="81"/>
      <c r="AC34" s="115"/>
      <c r="AD34" s="115"/>
      <c r="AE34" s="116"/>
      <c r="AF34" s="116"/>
      <c r="AG34" s="116"/>
      <c r="AH34" s="116"/>
      <c r="AI34" s="119" t="str">
        <f t="shared" si="10"/>
        <v/>
      </c>
      <c r="AJ34" s="119" t="str">
        <f t="shared" si="11"/>
        <v/>
      </c>
      <c r="AK34" s="119" t="str">
        <f t="shared" si="12"/>
        <v/>
      </c>
      <c r="AL34" s="119" t="str">
        <f t="shared" si="13"/>
        <v/>
      </c>
      <c r="AM34" s="119" t="str">
        <f t="shared" si="14"/>
        <v/>
      </c>
      <c r="AN34" s="119" t="str">
        <f t="shared" si="15"/>
        <v/>
      </c>
      <c r="AO34" s="119" t="str">
        <f t="shared" si="16"/>
        <v/>
      </c>
      <c r="AP34" s="119" t="str">
        <f t="shared" si="17"/>
        <v/>
      </c>
      <c r="AQ34" s="119" t="str">
        <f t="shared" si="18"/>
        <v/>
      </c>
      <c r="AR34" s="119" t="str">
        <f t="shared" si="19"/>
        <v/>
      </c>
      <c r="AS34" s="119" t="str">
        <f t="shared" si="20"/>
        <v/>
      </c>
      <c r="AT34" s="119" t="str">
        <f t="shared" si="21"/>
        <v/>
      </c>
      <c r="AU34" s="119" t="str">
        <f t="shared" si="22"/>
        <v/>
      </c>
      <c r="AV34" s="119" t="str">
        <f t="shared" si="23"/>
        <v/>
      </c>
      <c r="AW34" s="119" t="str">
        <f t="shared" si="24"/>
        <v/>
      </c>
      <c r="AX34" s="119" t="str">
        <f t="shared" si="25"/>
        <v/>
      </c>
      <c r="AY34" s="119" t="str">
        <f t="shared" si="26"/>
        <v/>
      </c>
      <c r="AZ34" s="119" t="str">
        <f t="shared" si="27"/>
        <v/>
      </c>
      <c r="BA34" s="119" t="str">
        <f t="shared" si="28"/>
        <v/>
      </c>
      <c r="BB34" s="119" t="str">
        <f t="shared" si="29"/>
        <v/>
      </c>
      <c r="BC34" s="119" t="str">
        <f t="shared" si="30"/>
        <v/>
      </c>
      <c r="BD34" s="119" t="str">
        <f t="shared" si="51"/>
        <v/>
      </c>
      <c r="BE34" s="119" t="str">
        <f t="shared" si="51"/>
        <v/>
      </c>
      <c r="BF34" s="119" t="str">
        <f t="shared" si="51"/>
        <v/>
      </c>
      <c r="BG34" s="119" t="str">
        <f t="shared" si="31"/>
        <v/>
      </c>
      <c r="BH34" s="75" t="str">
        <f t="shared" si="32"/>
        <v/>
      </c>
      <c r="BI34" s="66" t="str">
        <f t="shared" si="33"/>
        <v/>
      </c>
      <c r="BJ34" s="66" t="str">
        <f t="shared" si="34"/>
        <v/>
      </c>
      <c r="BK34" s="66" t="str">
        <f t="shared" si="35"/>
        <v/>
      </c>
      <c r="BL34" s="66" t="str">
        <f t="shared" si="36"/>
        <v/>
      </c>
      <c r="BM34" s="152" t="str">
        <f t="shared" si="37"/>
        <v/>
      </c>
      <c r="BN34" s="68" t="str">
        <f t="shared" si="38"/>
        <v/>
      </c>
      <c r="BO34" s="68" t="str">
        <f t="shared" si="39"/>
        <v/>
      </c>
      <c r="BP34" s="68" t="str">
        <f t="shared" si="40"/>
        <v/>
      </c>
      <c r="BQ34" s="68" t="str">
        <f t="shared" si="41"/>
        <v/>
      </c>
      <c r="BR34" s="68" t="str">
        <f t="shared" si="42"/>
        <v/>
      </c>
      <c r="BS34" s="68" t="str">
        <f t="shared" si="43"/>
        <v/>
      </c>
      <c r="BT34" s="128" t="str">
        <f t="shared" si="44"/>
        <v/>
      </c>
      <c r="BU34" s="130" t="str">
        <f t="shared" si="45"/>
        <v/>
      </c>
      <c r="BV34" s="130" t="str">
        <f t="shared" si="46"/>
        <v/>
      </c>
      <c r="BW34" s="130" t="str">
        <f t="shared" si="47"/>
        <v/>
      </c>
      <c r="BX34" s="73" t="str">
        <f t="shared" si="48"/>
        <v/>
      </c>
      <c r="BY34" s="68" t="str">
        <f t="shared" si="49"/>
        <v/>
      </c>
      <c r="BZ34" s="183" t="str">
        <f t="shared" si="50"/>
        <v/>
      </c>
      <c r="CA34" s="35" t="str">
        <f>รายชื่อ!E34</f>
        <v/>
      </c>
    </row>
    <row r="35" spans="1:79">
      <c r="A35" s="72">
        <f>รายชื่อ!A35</f>
        <v>33</v>
      </c>
      <c r="B35" s="77" t="str">
        <f>IF(รายชื่อ!C35="","",รายชื่อ!B35&amp;รายชื่อ!C35 &amp; "  " &amp; รายชื่อ!D35)</f>
        <v/>
      </c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1"/>
      <c r="V35" s="81"/>
      <c r="W35" s="81"/>
      <c r="X35" s="81"/>
      <c r="Y35" s="81"/>
      <c r="Z35" s="81"/>
      <c r="AA35" s="81"/>
      <c r="AB35" s="81"/>
      <c r="AC35" s="115"/>
      <c r="AD35" s="115"/>
      <c r="AE35" s="116"/>
      <c r="AF35" s="116"/>
      <c r="AG35" s="116"/>
      <c r="AH35" s="116"/>
      <c r="AI35" s="119" t="str">
        <f t="shared" si="10"/>
        <v/>
      </c>
      <c r="AJ35" s="119" t="str">
        <f t="shared" si="11"/>
        <v/>
      </c>
      <c r="AK35" s="119" t="str">
        <f t="shared" si="12"/>
        <v/>
      </c>
      <c r="AL35" s="119" t="str">
        <f t="shared" si="13"/>
        <v/>
      </c>
      <c r="AM35" s="119" t="str">
        <f t="shared" si="14"/>
        <v/>
      </c>
      <c r="AN35" s="119" t="str">
        <f t="shared" si="15"/>
        <v/>
      </c>
      <c r="AO35" s="119" t="str">
        <f t="shared" si="16"/>
        <v/>
      </c>
      <c r="AP35" s="119" t="str">
        <f t="shared" si="17"/>
        <v/>
      </c>
      <c r="AQ35" s="119" t="str">
        <f t="shared" si="18"/>
        <v/>
      </c>
      <c r="AR35" s="119" t="str">
        <f t="shared" si="19"/>
        <v/>
      </c>
      <c r="AS35" s="119" t="str">
        <f t="shared" si="20"/>
        <v/>
      </c>
      <c r="AT35" s="119" t="str">
        <f t="shared" si="21"/>
        <v/>
      </c>
      <c r="AU35" s="119" t="str">
        <f t="shared" si="22"/>
        <v/>
      </c>
      <c r="AV35" s="119" t="str">
        <f t="shared" si="23"/>
        <v/>
      </c>
      <c r="AW35" s="119" t="str">
        <f t="shared" si="24"/>
        <v/>
      </c>
      <c r="AX35" s="119" t="str">
        <f t="shared" si="25"/>
        <v/>
      </c>
      <c r="AY35" s="119" t="str">
        <f t="shared" si="26"/>
        <v/>
      </c>
      <c r="AZ35" s="119" t="str">
        <f t="shared" si="27"/>
        <v/>
      </c>
      <c r="BA35" s="119" t="str">
        <f t="shared" si="28"/>
        <v/>
      </c>
      <c r="BB35" s="119" t="str">
        <f t="shared" si="29"/>
        <v/>
      </c>
      <c r="BC35" s="119" t="str">
        <f t="shared" si="30"/>
        <v/>
      </c>
      <c r="BD35" s="119" t="str">
        <f t="shared" si="51"/>
        <v/>
      </c>
      <c r="BE35" s="119" t="str">
        <f t="shared" si="51"/>
        <v/>
      </c>
      <c r="BF35" s="119" t="str">
        <f t="shared" si="51"/>
        <v/>
      </c>
      <c r="BG35" s="119" t="str">
        <f t="shared" si="31"/>
        <v/>
      </c>
      <c r="BH35" s="75" t="str">
        <f t="shared" si="32"/>
        <v/>
      </c>
      <c r="BI35" s="66" t="str">
        <f t="shared" si="33"/>
        <v/>
      </c>
      <c r="BJ35" s="66" t="str">
        <f t="shared" si="34"/>
        <v/>
      </c>
      <c r="BK35" s="66" t="str">
        <f t="shared" si="35"/>
        <v/>
      </c>
      <c r="BL35" s="66" t="str">
        <f t="shared" si="36"/>
        <v/>
      </c>
      <c r="BM35" s="152" t="str">
        <f t="shared" si="37"/>
        <v/>
      </c>
      <c r="BN35" s="68" t="str">
        <f t="shared" si="38"/>
        <v/>
      </c>
      <c r="BO35" s="68" t="str">
        <f t="shared" si="39"/>
        <v/>
      </c>
      <c r="BP35" s="68" t="str">
        <f t="shared" si="40"/>
        <v/>
      </c>
      <c r="BQ35" s="68" t="str">
        <f t="shared" si="41"/>
        <v/>
      </c>
      <c r="BR35" s="68" t="str">
        <f t="shared" si="42"/>
        <v/>
      </c>
      <c r="BS35" s="68" t="str">
        <f t="shared" si="43"/>
        <v/>
      </c>
      <c r="BT35" s="128" t="str">
        <f t="shared" si="44"/>
        <v/>
      </c>
      <c r="BU35" s="130" t="str">
        <f t="shared" si="45"/>
        <v/>
      </c>
      <c r="BV35" s="130" t="str">
        <f t="shared" si="46"/>
        <v/>
      </c>
      <c r="BW35" s="130" t="str">
        <f t="shared" si="47"/>
        <v/>
      </c>
      <c r="BX35" s="73" t="str">
        <f t="shared" si="48"/>
        <v/>
      </c>
      <c r="BY35" s="68" t="str">
        <f t="shared" si="49"/>
        <v/>
      </c>
      <c r="BZ35" s="183" t="str">
        <f t="shared" si="50"/>
        <v/>
      </c>
      <c r="CA35" s="35" t="str">
        <f>รายชื่อ!E35</f>
        <v/>
      </c>
    </row>
    <row r="36" spans="1:79">
      <c r="A36" s="72">
        <f>รายชื่อ!A36</f>
        <v>34</v>
      </c>
      <c r="B36" s="77" t="str">
        <f>IF(รายชื่อ!C36="","",รายชื่อ!B36&amp;รายชื่อ!C36 &amp; "  " &amp; รายชื่อ!D36)</f>
        <v/>
      </c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1"/>
      <c r="V36" s="81"/>
      <c r="W36" s="81"/>
      <c r="X36" s="81"/>
      <c r="Y36" s="81"/>
      <c r="Z36" s="81"/>
      <c r="AA36" s="81"/>
      <c r="AB36" s="81"/>
      <c r="AC36" s="115"/>
      <c r="AD36" s="115"/>
      <c r="AE36" s="116"/>
      <c r="AF36" s="116"/>
      <c r="AG36" s="116"/>
      <c r="AH36" s="116"/>
      <c r="AI36" s="119" t="str">
        <f t="shared" si="10"/>
        <v/>
      </c>
      <c r="AJ36" s="119" t="str">
        <f t="shared" si="11"/>
        <v/>
      </c>
      <c r="AK36" s="119" t="str">
        <f t="shared" si="12"/>
        <v/>
      </c>
      <c r="AL36" s="119" t="str">
        <f t="shared" si="13"/>
        <v/>
      </c>
      <c r="AM36" s="119" t="str">
        <f t="shared" si="14"/>
        <v/>
      </c>
      <c r="AN36" s="119" t="str">
        <f t="shared" si="15"/>
        <v/>
      </c>
      <c r="AO36" s="119" t="str">
        <f t="shared" si="16"/>
        <v/>
      </c>
      <c r="AP36" s="119" t="str">
        <f t="shared" si="17"/>
        <v/>
      </c>
      <c r="AQ36" s="119" t="str">
        <f t="shared" si="18"/>
        <v/>
      </c>
      <c r="AR36" s="119" t="str">
        <f t="shared" si="19"/>
        <v/>
      </c>
      <c r="AS36" s="119" t="str">
        <f t="shared" si="20"/>
        <v/>
      </c>
      <c r="AT36" s="119" t="str">
        <f t="shared" si="21"/>
        <v/>
      </c>
      <c r="AU36" s="119" t="str">
        <f t="shared" si="22"/>
        <v/>
      </c>
      <c r="AV36" s="119" t="str">
        <f t="shared" si="23"/>
        <v/>
      </c>
      <c r="AW36" s="119" t="str">
        <f t="shared" si="24"/>
        <v/>
      </c>
      <c r="AX36" s="119" t="str">
        <f t="shared" si="25"/>
        <v/>
      </c>
      <c r="AY36" s="119" t="str">
        <f t="shared" si="26"/>
        <v/>
      </c>
      <c r="AZ36" s="119" t="str">
        <f t="shared" si="27"/>
        <v/>
      </c>
      <c r="BA36" s="119" t="str">
        <f t="shared" si="28"/>
        <v/>
      </c>
      <c r="BB36" s="119" t="str">
        <f t="shared" si="29"/>
        <v/>
      </c>
      <c r="BC36" s="119" t="str">
        <f t="shared" si="30"/>
        <v/>
      </c>
      <c r="BD36" s="119" t="str">
        <f t="shared" si="51"/>
        <v/>
      </c>
      <c r="BE36" s="119" t="str">
        <f t="shared" si="51"/>
        <v/>
      </c>
      <c r="BF36" s="119" t="str">
        <f t="shared" si="51"/>
        <v/>
      </c>
      <c r="BG36" s="119" t="str">
        <f t="shared" si="31"/>
        <v/>
      </c>
      <c r="BH36" s="75" t="str">
        <f t="shared" si="32"/>
        <v/>
      </c>
      <c r="BI36" s="66" t="str">
        <f t="shared" si="33"/>
        <v/>
      </c>
      <c r="BJ36" s="66" t="str">
        <f t="shared" si="34"/>
        <v/>
      </c>
      <c r="BK36" s="66" t="str">
        <f t="shared" si="35"/>
        <v/>
      </c>
      <c r="BL36" s="66" t="str">
        <f t="shared" si="36"/>
        <v/>
      </c>
      <c r="BM36" s="152" t="str">
        <f t="shared" si="37"/>
        <v/>
      </c>
      <c r="BN36" s="68" t="str">
        <f t="shared" si="38"/>
        <v/>
      </c>
      <c r="BO36" s="68" t="str">
        <f t="shared" si="39"/>
        <v/>
      </c>
      <c r="BP36" s="68" t="str">
        <f t="shared" si="40"/>
        <v/>
      </c>
      <c r="BQ36" s="68" t="str">
        <f t="shared" si="41"/>
        <v/>
      </c>
      <c r="BR36" s="68" t="str">
        <f t="shared" si="42"/>
        <v/>
      </c>
      <c r="BS36" s="68" t="str">
        <f t="shared" si="43"/>
        <v/>
      </c>
      <c r="BT36" s="128" t="str">
        <f t="shared" si="44"/>
        <v/>
      </c>
      <c r="BU36" s="130" t="str">
        <f t="shared" si="45"/>
        <v/>
      </c>
      <c r="BV36" s="130" t="str">
        <f t="shared" si="46"/>
        <v/>
      </c>
      <c r="BW36" s="130" t="str">
        <f t="shared" si="47"/>
        <v/>
      </c>
      <c r="BX36" s="73" t="str">
        <f t="shared" si="48"/>
        <v/>
      </c>
      <c r="BY36" s="68" t="str">
        <f t="shared" si="49"/>
        <v/>
      </c>
      <c r="BZ36" s="183" t="str">
        <f t="shared" si="50"/>
        <v/>
      </c>
      <c r="CA36" s="35" t="str">
        <f>รายชื่อ!E36</f>
        <v/>
      </c>
    </row>
    <row r="37" spans="1:79">
      <c r="A37" s="72">
        <f>รายชื่อ!A37</f>
        <v>35</v>
      </c>
      <c r="B37" s="77" t="str">
        <f>IF(รายชื่อ!C37="","",รายชื่อ!B37&amp;รายชื่อ!C37 &amp; "  " &amp; รายชื่อ!D37)</f>
        <v/>
      </c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1"/>
      <c r="V37" s="81"/>
      <c r="W37" s="81"/>
      <c r="X37" s="81"/>
      <c r="Y37" s="81"/>
      <c r="Z37" s="81"/>
      <c r="AA37" s="81"/>
      <c r="AB37" s="81"/>
      <c r="AC37" s="115"/>
      <c r="AD37" s="115"/>
      <c r="AE37" s="116"/>
      <c r="AF37" s="116"/>
      <c r="AG37" s="116"/>
      <c r="AH37" s="116"/>
      <c r="AI37" s="119" t="str">
        <f t="shared" si="10"/>
        <v/>
      </c>
      <c r="AJ37" s="119" t="str">
        <f t="shared" si="11"/>
        <v/>
      </c>
      <c r="AK37" s="119" t="str">
        <f t="shared" si="12"/>
        <v/>
      </c>
      <c r="AL37" s="119" t="str">
        <f t="shared" si="13"/>
        <v/>
      </c>
      <c r="AM37" s="119" t="str">
        <f t="shared" si="14"/>
        <v/>
      </c>
      <c r="AN37" s="119" t="str">
        <f t="shared" si="15"/>
        <v/>
      </c>
      <c r="AO37" s="119" t="str">
        <f t="shared" si="16"/>
        <v/>
      </c>
      <c r="AP37" s="119" t="str">
        <f t="shared" si="17"/>
        <v/>
      </c>
      <c r="AQ37" s="119" t="str">
        <f t="shared" si="18"/>
        <v/>
      </c>
      <c r="AR37" s="119" t="str">
        <f t="shared" si="19"/>
        <v/>
      </c>
      <c r="AS37" s="119" t="str">
        <f t="shared" si="20"/>
        <v/>
      </c>
      <c r="AT37" s="119" t="str">
        <f t="shared" si="21"/>
        <v/>
      </c>
      <c r="AU37" s="119" t="str">
        <f t="shared" si="22"/>
        <v/>
      </c>
      <c r="AV37" s="119" t="str">
        <f t="shared" si="23"/>
        <v/>
      </c>
      <c r="AW37" s="119" t="str">
        <f t="shared" si="24"/>
        <v/>
      </c>
      <c r="AX37" s="119" t="str">
        <f t="shared" si="25"/>
        <v/>
      </c>
      <c r="AY37" s="119" t="str">
        <f t="shared" si="26"/>
        <v/>
      </c>
      <c r="AZ37" s="119" t="str">
        <f t="shared" si="27"/>
        <v/>
      </c>
      <c r="BA37" s="119" t="str">
        <f t="shared" si="28"/>
        <v/>
      </c>
      <c r="BB37" s="119" t="str">
        <f t="shared" si="29"/>
        <v/>
      </c>
      <c r="BC37" s="119" t="str">
        <f t="shared" si="30"/>
        <v/>
      </c>
      <c r="BD37" s="119" t="str">
        <f t="shared" si="51"/>
        <v/>
      </c>
      <c r="BE37" s="119" t="str">
        <f t="shared" si="51"/>
        <v/>
      </c>
      <c r="BF37" s="119" t="str">
        <f t="shared" si="51"/>
        <v/>
      </c>
      <c r="BG37" s="119" t="str">
        <f t="shared" si="31"/>
        <v/>
      </c>
      <c r="BH37" s="75" t="str">
        <f t="shared" si="32"/>
        <v/>
      </c>
      <c r="BI37" s="66" t="str">
        <f t="shared" si="33"/>
        <v/>
      </c>
      <c r="BJ37" s="66" t="str">
        <f t="shared" si="34"/>
        <v/>
      </c>
      <c r="BK37" s="66" t="str">
        <f t="shared" si="35"/>
        <v/>
      </c>
      <c r="BL37" s="66" t="str">
        <f t="shared" si="36"/>
        <v/>
      </c>
      <c r="BM37" s="152" t="str">
        <f t="shared" si="37"/>
        <v/>
      </c>
      <c r="BN37" s="68" t="str">
        <f t="shared" si="38"/>
        <v/>
      </c>
      <c r="BO37" s="68" t="str">
        <f t="shared" si="39"/>
        <v/>
      </c>
      <c r="BP37" s="68" t="str">
        <f t="shared" si="40"/>
        <v/>
      </c>
      <c r="BQ37" s="68" t="str">
        <f t="shared" si="41"/>
        <v/>
      </c>
      <c r="BR37" s="68" t="str">
        <f t="shared" si="42"/>
        <v/>
      </c>
      <c r="BS37" s="68" t="str">
        <f t="shared" si="43"/>
        <v/>
      </c>
      <c r="BT37" s="128" t="str">
        <f t="shared" si="44"/>
        <v/>
      </c>
      <c r="BU37" s="130" t="str">
        <f t="shared" si="45"/>
        <v/>
      </c>
      <c r="BV37" s="130" t="str">
        <f t="shared" si="46"/>
        <v/>
      </c>
      <c r="BW37" s="130" t="str">
        <f t="shared" si="47"/>
        <v/>
      </c>
      <c r="BX37" s="73" t="str">
        <f t="shared" si="48"/>
        <v/>
      </c>
      <c r="BY37" s="68" t="str">
        <f t="shared" si="49"/>
        <v/>
      </c>
      <c r="BZ37" s="183" t="str">
        <f t="shared" si="50"/>
        <v/>
      </c>
      <c r="CA37" s="35" t="str">
        <f>รายชื่อ!E37</f>
        <v/>
      </c>
    </row>
    <row r="38" spans="1:79">
      <c r="A38" s="72">
        <f>รายชื่อ!A38</f>
        <v>36</v>
      </c>
      <c r="B38" s="77" t="str">
        <f>IF(รายชื่อ!C38="","",รายชื่อ!B38&amp;รายชื่อ!C38 &amp; "  " &amp; รายชื่อ!D38)</f>
        <v/>
      </c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1"/>
      <c r="V38" s="81"/>
      <c r="W38" s="81"/>
      <c r="X38" s="81"/>
      <c r="Y38" s="81"/>
      <c r="Z38" s="81"/>
      <c r="AA38" s="81"/>
      <c r="AB38" s="81"/>
      <c r="AC38" s="115"/>
      <c r="AD38" s="115"/>
      <c r="AE38" s="116"/>
      <c r="AF38" s="116"/>
      <c r="AG38" s="116"/>
      <c r="AH38" s="116"/>
      <c r="AI38" s="119" t="str">
        <f t="shared" si="10"/>
        <v/>
      </c>
      <c r="AJ38" s="119" t="str">
        <f t="shared" si="11"/>
        <v/>
      </c>
      <c r="AK38" s="119" t="str">
        <f t="shared" si="12"/>
        <v/>
      </c>
      <c r="AL38" s="119" t="str">
        <f t="shared" si="13"/>
        <v/>
      </c>
      <c r="AM38" s="119" t="str">
        <f t="shared" si="14"/>
        <v/>
      </c>
      <c r="AN38" s="119" t="str">
        <f t="shared" si="15"/>
        <v/>
      </c>
      <c r="AO38" s="119" t="str">
        <f t="shared" si="16"/>
        <v/>
      </c>
      <c r="AP38" s="119" t="str">
        <f t="shared" si="17"/>
        <v/>
      </c>
      <c r="AQ38" s="119" t="str">
        <f t="shared" si="18"/>
        <v/>
      </c>
      <c r="AR38" s="119" t="str">
        <f t="shared" si="19"/>
        <v/>
      </c>
      <c r="AS38" s="119" t="str">
        <f t="shared" si="20"/>
        <v/>
      </c>
      <c r="AT38" s="119" t="str">
        <f t="shared" si="21"/>
        <v/>
      </c>
      <c r="AU38" s="119" t="str">
        <f t="shared" si="22"/>
        <v/>
      </c>
      <c r="AV38" s="119" t="str">
        <f t="shared" si="23"/>
        <v/>
      </c>
      <c r="AW38" s="119" t="str">
        <f t="shared" si="24"/>
        <v/>
      </c>
      <c r="AX38" s="119" t="str">
        <f t="shared" si="25"/>
        <v/>
      </c>
      <c r="AY38" s="119" t="str">
        <f t="shared" si="26"/>
        <v/>
      </c>
      <c r="AZ38" s="119" t="str">
        <f t="shared" si="27"/>
        <v/>
      </c>
      <c r="BA38" s="119" t="str">
        <f t="shared" si="28"/>
        <v/>
      </c>
      <c r="BB38" s="119" t="str">
        <f t="shared" si="29"/>
        <v/>
      </c>
      <c r="BC38" s="119" t="str">
        <f t="shared" si="30"/>
        <v/>
      </c>
      <c r="BD38" s="119" t="str">
        <f t="shared" si="51"/>
        <v/>
      </c>
      <c r="BE38" s="119" t="str">
        <f t="shared" si="51"/>
        <v/>
      </c>
      <c r="BF38" s="119" t="str">
        <f t="shared" si="51"/>
        <v/>
      </c>
      <c r="BG38" s="119" t="str">
        <f t="shared" si="31"/>
        <v/>
      </c>
      <c r="BH38" s="75" t="str">
        <f t="shared" si="32"/>
        <v/>
      </c>
      <c r="BI38" s="66" t="str">
        <f t="shared" si="33"/>
        <v/>
      </c>
      <c r="BJ38" s="66" t="str">
        <f t="shared" si="34"/>
        <v/>
      </c>
      <c r="BK38" s="66" t="str">
        <f t="shared" si="35"/>
        <v/>
      </c>
      <c r="BL38" s="66" t="str">
        <f t="shared" si="36"/>
        <v/>
      </c>
      <c r="BM38" s="152" t="str">
        <f t="shared" si="37"/>
        <v/>
      </c>
      <c r="BN38" s="68" t="str">
        <f t="shared" si="38"/>
        <v/>
      </c>
      <c r="BO38" s="68" t="str">
        <f t="shared" si="39"/>
        <v/>
      </c>
      <c r="BP38" s="68" t="str">
        <f t="shared" si="40"/>
        <v/>
      </c>
      <c r="BQ38" s="68" t="str">
        <f t="shared" si="41"/>
        <v/>
      </c>
      <c r="BR38" s="68" t="str">
        <f t="shared" si="42"/>
        <v/>
      </c>
      <c r="BS38" s="68" t="str">
        <f t="shared" si="43"/>
        <v/>
      </c>
      <c r="BT38" s="128" t="str">
        <f t="shared" si="44"/>
        <v/>
      </c>
      <c r="BU38" s="130" t="str">
        <f t="shared" si="45"/>
        <v/>
      </c>
      <c r="BV38" s="130" t="str">
        <f t="shared" si="46"/>
        <v/>
      </c>
      <c r="BW38" s="130" t="str">
        <f t="shared" si="47"/>
        <v/>
      </c>
      <c r="BX38" s="73" t="str">
        <f t="shared" si="48"/>
        <v/>
      </c>
      <c r="BY38" s="68" t="str">
        <f t="shared" si="49"/>
        <v/>
      </c>
      <c r="BZ38" s="183" t="str">
        <f t="shared" si="50"/>
        <v/>
      </c>
      <c r="CA38" s="35" t="str">
        <f>รายชื่อ!E38</f>
        <v/>
      </c>
    </row>
    <row r="39" spans="1:79">
      <c r="A39" s="72">
        <f>รายชื่อ!A39</f>
        <v>37</v>
      </c>
      <c r="B39" s="77" t="str">
        <f>IF(รายชื่อ!C39="","",รายชื่อ!B39&amp;รายชื่อ!C39 &amp; "  " &amp; รายชื่อ!D39)</f>
        <v/>
      </c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1"/>
      <c r="V39" s="81"/>
      <c r="W39" s="81"/>
      <c r="X39" s="81"/>
      <c r="Y39" s="81"/>
      <c r="Z39" s="81"/>
      <c r="AA39" s="81"/>
      <c r="AB39" s="81"/>
      <c r="AC39" s="115"/>
      <c r="AD39" s="115"/>
      <c r="AE39" s="116"/>
      <c r="AF39" s="116"/>
      <c r="AG39" s="116"/>
      <c r="AH39" s="116"/>
      <c r="AI39" s="119" t="str">
        <f t="shared" si="10"/>
        <v/>
      </c>
      <c r="AJ39" s="119" t="str">
        <f t="shared" si="11"/>
        <v/>
      </c>
      <c r="AK39" s="119" t="str">
        <f t="shared" si="12"/>
        <v/>
      </c>
      <c r="AL39" s="119" t="str">
        <f t="shared" si="13"/>
        <v/>
      </c>
      <c r="AM39" s="119" t="str">
        <f t="shared" si="14"/>
        <v/>
      </c>
      <c r="AN39" s="119" t="str">
        <f t="shared" si="15"/>
        <v/>
      </c>
      <c r="AO39" s="119" t="str">
        <f t="shared" si="16"/>
        <v/>
      </c>
      <c r="AP39" s="119" t="str">
        <f t="shared" si="17"/>
        <v/>
      </c>
      <c r="AQ39" s="119" t="str">
        <f t="shared" si="18"/>
        <v/>
      </c>
      <c r="AR39" s="119" t="str">
        <f t="shared" si="19"/>
        <v/>
      </c>
      <c r="AS39" s="119" t="str">
        <f t="shared" si="20"/>
        <v/>
      </c>
      <c r="AT39" s="119" t="str">
        <f t="shared" si="21"/>
        <v/>
      </c>
      <c r="AU39" s="119" t="str">
        <f t="shared" si="22"/>
        <v/>
      </c>
      <c r="AV39" s="119" t="str">
        <f t="shared" si="23"/>
        <v/>
      </c>
      <c r="AW39" s="119" t="str">
        <f t="shared" si="24"/>
        <v/>
      </c>
      <c r="AX39" s="119" t="str">
        <f t="shared" si="25"/>
        <v/>
      </c>
      <c r="AY39" s="119" t="str">
        <f t="shared" si="26"/>
        <v/>
      </c>
      <c r="AZ39" s="119" t="str">
        <f t="shared" si="27"/>
        <v/>
      </c>
      <c r="BA39" s="119" t="str">
        <f t="shared" si="28"/>
        <v/>
      </c>
      <c r="BB39" s="119" t="str">
        <f t="shared" si="29"/>
        <v/>
      </c>
      <c r="BC39" s="119" t="str">
        <f t="shared" si="30"/>
        <v/>
      </c>
      <c r="BD39" s="119" t="str">
        <f t="shared" si="51"/>
        <v/>
      </c>
      <c r="BE39" s="119" t="str">
        <f t="shared" si="51"/>
        <v/>
      </c>
      <c r="BF39" s="119" t="str">
        <f t="shared" si="51"/>
        <v/>
      </c>
      <c r="BG39" s="119" t="str">
        <f t="shared" si="31"/>
        <v/>
      </c>
      <c r="BH39" s="75" t="str">
        <f t="shared" si="32"/>
        <v/>
      </c>
      <c r="BI39" s="66" t="str">
        <f t="shared" si="33"/>
        <v/>
      </c>
      <c r="BJ39" s="66" t="str">
        <f t="shared" si="34"/>
        <v/>
      </c>
      <c r="BK39" s="66" t="str">
        <f t="shared" si="35"/>
        <v/>
      </c>
      <c r="BL39" s="66" t="str">
        <f t="shared" si="36"/>
        <v/>
      </c>
      <c r="BM39" s="152" t="str">
        <f t="shared" si="37"/>
        <v/>
      </c>
      <c r="BN39" s="68" t="str">
        <f t="shared" si="38"/>
        <v/>
      </c>
      <c r="BO39" s="68" t="str">
        <f t="shared" si="39"/>
        <v/>
      </c>
      <c r="BP39" s="68" t="str">
        <f t="shared" si="40"/>
        <v/>
      </c>
      <c r="BQ39" s="68" t="str">
        <f t="shared" si="41"/>
        <v/>
      </c>
      <c r="BR39" s="68" t="str">
        <f t="shared" si="42"/>
        <v/>
      </c>
      <c r="BS39" s="68" t="str">
        <f t="shared" si="43"/>
        <v/>
      </c>
      <c r="BT39" s="128" t="str">
        <f t="shared" si="44"/>
        <v/>
      </c>
      <c r="BU39" s="130" t="str">
        <f t="shared" si="45"/>
        <v/>
      </c>
      <c r="BV39" s="130" t="str">
        <f t="shared" si="46"/>
        <v/>
      </c>
      <c r="BW39" s="130" t="str">
        <f t="shared" si="47"/>
        <v/>
      </c>
      <c r="BX39" s="73" t="str">
        <f t="shared" si="48"/>
        <v/>
      </c>
      <c r="BY39" s="68" t="str">
        <f t="shared" si="49"/>
        <v/>
      </c>
      <c r="BZ39" s="183" t="str">
        <f t="shared" si="50"/>
        <v/>
      </c>
      <c r="CA39" s="35" t="str">
        <f>รายชื่อ!E39</f>
        <v/>
      </c>
    </row>
    <row r="40" spans="1:79">
      <c r="A40" s="72">
        <f>รายชื่อ!A40</f>
        <v>38</v>
      </c>
      <c r="B40" s="77" t="str">
        <f>IF(รายชื่อ!C40="","",รายชื่อ!B40&amp;รายชื่อ!C40 &amp; "  " &amp; รายชื่อ!D40)</f>
        <v/>
      </c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1"/>
      <c r="V40" s="81"/>
      <c r="W40" s="81"/>
      <c r="X40" s="81"/>
      <c r="Y40" s="81"/>
      <c r="Z40" s="81"/>
      <c r="AA40" s="81"/>
      <c r="AB40" s="81"/>
      <c r="AC40" s="115"/>
      <c r="AD40" s="115"/>
      <c r="AE40" s="116"/>
      <c r="AF40" s="116"/>
      <c r="AG40" s="116"/>
      <c r="AH40" s="116"/>
      <c r="AI40" s="119" t="str">
        <f t="shared" si="10"/>
        <v/>
      </c>
      <c r="AJ40" s="119" t="str">
        <f t="shared" si="11"/>
        <v/>
      </c>
      <c r="AK40" s="119" t="str">
        <f t="shared" si="12"/>
        <v/>
      </c>
      <c r="AL40" s="119" t="str">
        <f t="shared" si="13"/>
        <v/>
      </c>
      <c r="AM40" s="119" t="str">
        <f t="shared" si="14"/>
        <v/>
      </c>
      <c r="AN40" s="119" t="str">
        <f t="shared" si="15"/>
        <v/>
      </c>
      <c r="AO40" s="119" t="str">
        <f t="shared" si="16"/>
        <v/>
      </c>
      <c r="AP40" s="119" t="str">
        <f t="shared" si="17"/>
        <v/>
      </c>
      <c r="AQ40" s="119" t="str">
        <f t="shared" si="18"/>
        <v/>
      </c>
      <c r="AR40" s="119" t="str">
        <f t="shared" si="19"/>
        <v/>
      </c>
      <c r="AS40" s="119" t="str">
        <f t="shared" si="20"/>
        <v/>
      </c>
      <c r="AT40" s="119" t="str">
        <f t="shared" si="21"/>
        <v/>
      </c>
      <c r="AU40" s="119" t="str">
        <f t="shared" si="22"/>
        <v/>
      </c>
      <c r="AV40" s="119" t="str">
        <f t="shared" si="23"/>
        <v/>
      </c>
      <c r="AW40" s="119" t="str">
        <f t="shared" si="24"/>
        <v/>
      </c>
      <c r="AX40" s="119" t="str">
        <f t="shared" si="25"/>
        <v/>
      </c>
      <c r="AY40" s="119" t="str">
        <f t="shared" si="26"/>
        <v/>
      </c>
      <c r="AZ40" s="119" t="str">
        <f t="shared" si="27"/>
        <v/>
      </c>
      <c r="BA40" s="119" t="str">
        <f t="shared" si="28"/>
        <v/>
      </c>
      <c r="BB40" s="119" t="str">
        <f t="shared" si="29"/>
        <v/>
      </c>
      <c r="BC40" s="119" t="str">
        <f t="shared" si="30"/>
        <v/>
      </c>
      <c r="BD40" s="119" t="str">
        <f t="shared" si="51"/>
        <v/>
      </c>
      <c r="BE40" s="119" t="str">
        <f t="shared" si="51"/>
        <v/>
      </c>
      <c r="BF40" s="119" t="str">
        <f t="shared" si="51"/>
        <v/>
      </c>
      <c r="BG40" s="119" t="str">
        <f t="shared" si="31"/>
        <v/>
      </c>
      <c r="BH40" s="75" t="str">
        <f t="shared" si="32"/>
        <v/>
      </c>
      <c r="BI40" s="66" t="str">
        <f t="shared" si="33"/>
        <v/>
      </c>
      <c r="BJ40" s="66" t="str">
        <f t="shared" si="34"/>
        <v/>
      </c>
      <c r="BK40" s="66" t="str">
        <f t="shared" si="35"/>
        <v/>
      </c>
      <c r="BL40" s="66" t="str">
        <f t="shared" si="36"/>
        <v/>
      </c>
      <c r="BM40" s="152" t="str">
        <f t="shared" si="37"/>
        <v/>
      </c>
      <c r="BN40" s="68" t="str">
        <f t="shared" si="38"/>
        <v/>
      </c>
      <c r="BO40" s="68" t="str">
        <f t="shared" si="39"/>
        <v/>
      </c>
      <c r="BP40" s="68" t="str">
        <f t="shared" si="40"/>
        <v/>
      </c>
      <c r="BQ40" s="68" t="str">
        <f t="shared" si="41"/>
        <v/>
      </c>
      <c r="BR40" s="68" t="str">
        <f t="shared" si="42"/>
        <v/>
      </c>
      <c r="BS40" s="68" t="str">
        <f t="shared" si="43"/>
        <v/>
      </c>
      <c r="BT40" s="128" t="str">
        <f t="shared" si="44"/>
        <v/>
      </c>
      <c r="BU40" s="130" t="str">
        <f t="shared" si="45"/>
        <v/>
      </c>
      <c r="BV40" s="130" t="str">
        <f t="shared" si="46"/>
        <v/>
      </c>
      <c r="BW40" s="130" t="str">
        <f t="shared" si="47"/>
        <v/>
      </c>
      <c r="BX40" s="73" t="str">
        <f t="shared" si="48"/>
        <v/>
      </c>
      <c r="BY40" s="68" t="str">
        <f t="shared" si="49"/>
        <v/>
      </c>
      <c r="BZ40" s="183" t="str">
        <f t="shared" si="50"/>
        <v/>
      </c>
      <c r="CA40" s="35" t="str">
        <f>รายชื่อ!E40</f>
        <v/>
      </c>
    </row>
    <row r="41" spans="1:79">
      <c r="A41" s="72">
        <f>รายชื่อ!A41</f>
        <v>39</v>
      </c>
      <c r="B41" s="77" t="str">
        <f>IF(รายชื่อ!C41="","",รายชื่อ!B41&amp;รายชื่อ!C41 &amp; "  " &amp; รายชื่อ!D41)</f>
        <v/>
      </c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1"/>
      <c r="V41" s="81"/>
      <c r="W41" s="81"/>
      <c r="X41" s="81"/>
      <c r="Y41" s="81"/>
      <c r="Z41" s="81"/>
      <c r="AA41" s="81"/>
      <c r="AB41" s="81"/>
      <c r="AC41" s="115"/>
      <c r="AD41" s="115"/>
      <c r="AE41" s="116"/>
      <c r="AF41" s="116"/>
      <c r="AG41" s="116"/>
      <c r="AH41" s="116"/>
      <c r="AI41" s="119" t="str">
        <f t="shared" si="10"/>
        <v/>
      </c>
      <c r="AJ41" s="119" t="str">
        <f t="shared" si="11"/>
        <v/>
      </c>
      <c r="AK41" s="119" t="str">
        <f t="shared" si="12"/>
        <v/>
      </c>
      <c r="AL41" s="119" t="str">
        <f t="shared" si="13"/>
        <v/>
      </c>
      <c r="AM41" s="119" t="str">
        <f t="shared" si="14"/>
        <v/>
      </c>
      <c r="AN41" s="119" t="str">
        <f t="shared" si="15"/>
        <v/>
      </c>
      <c r="AO41" s="119" t="str">
        <f t="shared" si="16"/>
        <v/>
      </c>
      <c r="AP41" s="119" t="str">
        <f t="shared" si="17"/>
        <v/>
      </c>
      <c r="AQ41" s="119" t="str">
        <f t="shared" si="18"/>
        <v/>
      </c>
      <c r="AR41" s="119" t="str">
        <f t="shared" si="19"/>
        <v/>
      </c>
      <c r="AS41" s="119" t="str">
        <f t="shared" si="20"/>
        <v/>
      </c>
      <c r="AT41" s="119" t="str">
        <f t="shared" si="21"/>
        <v/>
      </c>
      <c r="AU41" s="119" t="str">
        <f t="shared" si="22"/>
        <v/>
      </c>
      <c r="AV41" s="119" t="str">
        <f t="shared" si="23"/>
        <v/>
      </c>
      <c r="AW41" s="119" t="str">
        <f t="shared" si="24"/>
        <v/>
      </c>
      <c r="AX41" s="119" t="str">
        <f t="shared" si="25"/>
        <v/>
      </c>
      <c r="AY41" s="119" t="str">
        <f t="shared" si="26"/>
        <v/>
      </c>
      <c r="AZ41" s="119" t="str">
        <f t="shared" si="27"/>
        <v/>
      </c>
      <c r="BA41" s="119" t="str">
        <f t="shared" si="28"/>
        <v/>
      </c>
      <c r="BB41" s="119" t="str">
        <f t="shared" si="29"/>
        <v/>
      </c>
      <c r="BC41" s="119" t="str">
        <f t="shared" si="30"/>
        <v/>
      </c>
      <c r="BD41" s="119" t="str">
        <f t="shared" si="51"/>
        <v/>
      </c>
      <c r="BE41" s="119" t="str">
        <f t="shared" si="51"/>
        <v/>
      </c>
      <c r="BF41" s="119" t="str">
        <f t="shared" si="51"/>
        <v/>
      </c>
      <c r="BG41" s="119" t="str">
        <f t="shared" si="31"/>
        <v/>
      </c>
      <c r="BH41" s="75" t="str">
        <f t="shared" si="32"/>
        <v/>
      </c>
      <c r="BI41" s="66" t="str">
        <f t="shared" si="33"/>
        <v/>
      </c>
      <c r="BJ41" s="66" t="str">
        <f t="shared" si="34"/>
        <v/>
      </c>
      <c r="BK41" s="66" t="str">
        <f t="shared" si="35"/>
        <v/>
      </c>
      <c r="BL41" s="66" t="str">
        <f t="shared" si="36"/>
        <v/>
      </c>
      <c r="BM41" s="152" t="str">
        <f t="shared" si="37"/>
        <v/>
      </c>
      <c r="BN41" s="68" t="str">
        <f t="shared" si="38"/>
        <v/>
      </c>
      <c r="BO41" s="68" t="str">
        <f t="shared" si="39"/>
        <v/>
      </c>
      <c r="BP41" s="68" t="str">
        <f t="shared" si="40"/>
        <v/>
      </c>
      <c r="BQ41" s="68" t="str">
        <f t="shared" si="41"/>
        <v/>
      </c>
      <c r="BR41" s="68" t="str">
        <f t="shared" si="42"/>
        <v/>
      </c>
      <c r="BS41" s="68" t="str">
        <f t="shared" si="43"/>
        <v/>
      </c>
      <c r="BT41" s="128" t="str">
        <f t="shared" si="44"/>
        <v/>
      </c>
      <c r="BU41" s="130" t="str">
        <f t="shared" si="45"/>
        <v/>
      </c>
      <c r="BV41" s="130" t="str">
        <f t="shared" si="46"/>
        <v/>
      </c>
      <c r="BW41" s="130" t="str">
        <f t="shared" si="47"/>
        <v/>
      </c>
      <c r="BX41" s="73" t="str">
        <f t="shared" si="48"/>
        <v/>
      </c>
      <c r="BY41" s="68" t="str">
        <f t="shared" si="49"/>
        <v/>
      </c>
      <c r="BZ41" s="183" t="str">
        <f t="shared" si="50"/>
        <v/>
      </c>
      <c r="CA41" s="35" t="str">
        <f>รายชื่อ!E41</f>
        <v/>
      </c>
    </row>
    <row r="42" spans="1:79">
      <c r="A42" s="72">
        <f>รายชื่อ!A42</f>
        <v>40</v>
      </c>
      <c r="B42" s="77" t="str">
        <f>IF(รายชื่อ!C42="","",รายชื่อ!B42&amp;รายชื่อ!C42 &amp; "  " &amp; รายชื่อ!D42)</f>
        <v/>
      </c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1"/>
      <c r="V42" s="81"/>
      <c r="W42" s="81"/>
      <c r="X42" s="81"/>
      <c r="Y42" s="81"/>
      <c r="Z42" s="81"/>
      <c r="AA42" s="81"/>
      <c r="AB42" s="81"/>
      <c r="AC42" s="115"/>
      <c r="AD42" s="115"/>
      <c r="AE42" s="116"/>
      <c r="AF42" s="116"/>
      <c r="AG42" s="116"/>
      <c r="AH42" s="116"/>
      <c r="AI42" s="119" t="str">
        <f t="shared" si="10"/>
        <v/>
      </c>
      <c r="AJ42" s="119" t="str">
        <f t="shared" si="11"/>
        <v/>
      </c>
      <c r="AK42" s="119" t="str">
        <f t="shared" si="12"/>
        <v/>
      </c>
      <c r="AL42" s="119" t="str">
        <f t="shared" si="13"/>
        <v/>
      </c>
      <c r="AM42" s="119" t="str">
        <f t="shared" si="14"/>
        <v/>
      </c>
      <c r="AN42" s="119" t="str">
        <f t="shared" si="15"/>
        <v/>
      </c>
      <c r="AO42" s="119" t="str">
        <f t="shared" si="16"/>
        <v/>
      </c>
      <c r="AP42" s="119" t="str">
        <f t="shared" si="17"/>
        <v/>
      </c>
      <c r="AQ42" s="119" t="str">
        <f t="shared" si="18"/>
        <v/>
      </c>
      <c r="AR42" s="119" t="str">
        <f t="shared" si="19"/>
        <v/>
      </c>
      <c r="AS42" s="119" t="str">
        <f t="shared" si="20"/>
        <v/>
      </c>
      <c r="AT42" s="119" t="str">
        <f t="shared" si="21"/>
        <v/>
      </c>
      <c r="AU42" s="119" t="str">
        <f t="shared" si="22"/>
        <v/>
      </c>
      <c r="AV42" s="119" t="str">
        <f t="shared" si="23"/>
        <v/>
      </c>
      <c r="AW42" s="119" t="str">
        <f t="shared" si="24"/>
        <v/>
      </c>
      <c r="AX42" s="119" t="str">
        <f t="shared" si="25"/>
        <v/>
      </c>
      <c r="AY42" s="119" t="str">
        <f t="shared" si="26"/>
        <v/>
      </c>
      <c r="AZ42" s="119" t="str">
        <f t="shared" si="27"/>
        <v/>
      </c>
      <c r="BA42" s="119" t="str">
        <f t="shared" si="28"/>
        <v/>
      </c>
      <c r="BB42" s="119" t="str">
        <f t="shared" si="29"/>
        <v/>
      </c>
      <c r="BC42" s="119" t="str">
        <f t="shared" si="30"/>
        <v/>
      </c>
      <c r="BD42" s="119" t="str">
        <f t="shared" si="51"/>
        <v/>
      </c>
      <c r="BE42" s="119" t="str">
        <f t="shared" si="51"/>
        <v/>
      </c>
      <c r="BF42" s="119" t="str">
        <f t="shared" si="51"/>
        <v/>
      </c>
      <c r="BG42" s="119" t="str">
        <f t="shared" si="31"/>
        <v/>
      </c>
      <c r="BH42" s="75" t="str">
        <f t="shared" si="32"/>
        <v/>
      </c>
      <c r="BI42" s="66" t="str">
        <f t="shared" si="33"/>
        <v/>
      </c>
      <c r="BJ42" s="66" t="str">
        <f t="shared" si="34"/>
        <v/>
      </c>
      <c r="BK42" s="66" t="str">
        <f t="shared" si="35"/>
        <v/>
      </c>
      <c r="BL42" s="66" t="str">
        <f t="shared" si="36"/>
        <v/>
      </c>
      <c r="BM42" s="152" t="str">
        <f t="shared" si="37"/>
        <v/>
      </c>
      <c r="BN42" s="68" t="str">
        <f t="shared" si="38"/>
        <v/>
      </c>
      <c r="BO42" s="68" t="str">
        <f t="shared" si="39"/>
        <v/>
      </c>
      <c r="BP42" s="68" t="str">
        <f t="shared" si="40"/>
        <v/>
      </c>
      <c r="BQ42" s="68" t="str">
        <f t="shared" si="41"/>
        <v/>
      </c>
      <c r="BR42" s="68" t="str">
        <f t="shared" si="42"/>
        <v/>
      </c>
      <c r="BS42" s="68" t="str">
        <f t="shared" si="43"/>
        <v/>
      </c>
      <c r="BT42" s="128" t="str">
        <f t="shared" si="44"/>
        <v/>
      </c>
      <c r="BU42" s="130" t="str">
        <f t="shared" si="45"/>
        <v/>
      </c>
      <c r="BV42" s="130" t="str">
        <f t="shared" si="46"/>
        <v/>
      </c>
      <c r="BW42" s="130" t="str">
        <f t="shared" si="47"/>
        <v/>
      </c>
      <c r="BX42" s="73" t="str">
        <f t="shared" si="48"/>
        <v/>
      </c>
      <c r="BY42" s="68" t="str">
        <f t="shared" si="49"/>
        <v/>
      </c>
      <c r="BZ42" s="183" t="str">
        <f t="shared" si="50"/>
        <v/>
      </c>
      <c r="CA42" s="35" t="str">
        <f>รายชื่อ!E42</f>
        <v/>
      </c>
    </row>
    <row r="43" spans="1:79">
      <c r="A43" s="72">
        <f>รายชื่อ!A43</f>
        <v>41</v>
      </c>
      <c r="B43" s="77" t="str">
        <f>IF(รายชื่อ!C43="","",รายชื่อ!B43&amp;รายชื่อ!C43 &amp; "  " &amp; รายชื่อ!D43)</f>
        <v/>
      </c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1"/>
      <c r="V43" s="81"/>
      <c r="W43" s="81"/>
      <c r="X43" s="81"/>
      <c r="Y43" s="81"/>
      <c r="Z43" s="81"/>
      <c r="AA43" s="81"/>
      <c r="AB43" s="81"/>
      <c r="AC43" s="115"/>
      <c r="AD43" s="115"/>
      <c r="AE43" s="116"/>
      <c r="AF43" s="116"/>
      <c r="AG43" s="116"/>
      <c r="AH43" s="116"/>
      <c r="AI43" s="119" t="str">
        <f t="shared" si="10"/>
        <v/>
      </c>
      <c r="AJ43" s="119" t="str">
        <f t="shared" si="11"/>
        <v/>
      </c>
      <c r="AK43" s="119" t="str">
        <f t="shared" si="12"/>
        <v/>
      </c>
      <c r="AL43" s="119" t="str">
        <f t="shared" si="13"/>
        <v/>
      </c>
      <c r="AM43" s="119" t="str">
        <f t="shared" si="14"/>
        <v/>
      </c>
      <c r="AN43" s="119" t="str">
        <f t="shared" si="15"/>
        <v/>
      </c>
      <c r="AO43" s="119" t="str">
        <f t="shared" si="16"/>
        <v/>
      </c>
      <c r="AP43" s="119" t="str">
        <f t="shared" si="17"/>
        <v/>
      </c>
      <c r="AQ43" s="119" t="str">
        <f t="shared" si="18"/>
        <v/>
      </c>
      <c r="AR43" s="119" t="str">
        <f t="shared" si="19"/>
        <v/>
      </c>
      <c r="AS43" s="119" t="str">
        <f t="shared" si="20"/>
        <v/>
      </c>
      <c r="AT43" s="119" t="str">
        <f t="shared" si="21"/>
        <v/>
      </c>
      <c r="AU43" s="119" t="str">
        <f t="shared" si="22"/>
        <v/>
      </c>
      <c r="AV43" s="119" t="str">
        <f t="shared" si="23"/>
        <v/>
      </c>
      <c r="AW43" s="119" t="str">
        <f t="shared" si="24"/>
        <v/>
      </c>
      <c r="AX43" s="119" t="str">
        <f t="shared" si="25"/>
        <v/>
      </c>
      <c r="AY43" s="119" t="str">
        <f t="shared" si="26"/>
        <v/>
      </c>
      <c r="AZ43" s="119" t="str">
        <f t="shared" si="27"/>
        <v/>
      </c>
      <c r="BA43" s="119" t="str">
        <f t="shared" si="28"/>
        <v/>
      </c>
      <c r="BB43" s="119" t="str">
        <f t="shared" si="29"/>
        <v/>
      </c>
      <c r="BC43" s="119" t="str">
        <f t="shared" si="30"/>
        <v/>
      </c>
      <c r="BD43" s="119" t="str">
        <f t="shared" si="51"/>
        <v/>
      </c>
      <c r="BE43" s="119" t="str">
        <f t="shared" si="51"/>
        <v/>
      </c>
      <c r="BF43" s="119" t="str">
        <f t="shared" si="51"/>
        <v/>
      </c>
      <c r="BG43" s="119" t="str">
        <f t="shared" si="31"/>
        <v/>
      </c>
      <c r="BH43" s="75" t="str">
        <f t="shared" si="32"/>
        <v/>
      </c>
      <c r="BI43" s="66" t="str">
        <f t="shared" si="33"/>
        <v/>
      </c>
      <c r="BJ43" s="66" t="str">
        <f t="shared" si="34"/>
        <v/>
      </c>
      <c r="BK43" s="66" t="str">
        <f t="shared" si="35"/>
        <v/>
      </c>
      <c r="BL43" s="66" t="str">
        <f t="shared" si="36"/>
        <v/>
      </c>
      <c r="BM43" s="152" t="str">
        <f t="shared" si="37"/>
        <v/>
      </c>
      <c r="BN43" s="68" t="str">
        <f t="shared" si="38"/>
        <v/>
      </c>
      <c r="BO43" s="68" t="str">
        <f t="shared" si="39"/>
        <v/>
      </c>
      <c r="BP43" s="68" t="str">
        <f t="shared" si="40"/>
        <v/>
      </c>
      <c r="BQ43" s="68" t="str">
        <f t="shared" si="41"/>
        <v/>
      </c>
      <c r="BR43" s="68" t="str">
        <f t="shared" si="42"/>
        <v/>
      </c>
      <c r="BS43" s="68" t="str">
        <f t="shared" si="43"/>
        <v/>
      </c>
      <c r="BT43" s="128" t="str">
        <f t="shared" si="44"/>
        <v/>
      </c>
      <c r="BU43" s="130" t="str">
        <f t="shared" si="45"/>
        <v/>
      </c>
      <c r="BV43" s="130" t="str">
        <f t="shared" si="46"/>
        <v/>
      </c>
      <c r="BW43" s="130" t="str">
        <f t="shared" si="47"/>
        <v/>
      </c>
      <c r="BX43" s="73" t="str">
        <f t="shared" si="48"/>
        <v/>
      </c>
      <c r="BY43" s="68" t="str">
        <f t="shared" si="49"/>
        <v/>
      </c>
      <c r="BZ43" s="183" t="str">
        <f t="shared" si="50"/>
        <v/>
      </c>
      <c r="CA43" s="35" t="str">
        <f>รายชื่อ!E43</f>
        <v/>
      </c>
    </row>
    <row r="44" spans="1:79">
      <c r="A44" s="72">
        <f>รายชื่อ!A44</f>
        <v>42</v>
      </c>
      <c r="B44" s="77" t="str">
        <f>IF(รายชื่อ!C44="","",รายชื่อ!B44&amp;รายชื่อ!C44 &amp; "  " &amp; รายชื่อ!D44)</f>
        <v/>
      </c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1"/>
      <c r="V44" s="81"/>
      <c r="W44" s="81"/>
      <c r="X44" s="81"/>
      <c r="Y44" s="81"/>
      <c r="Z44" s="81"/>
      <c r="AA44" s="81"/>
      <c r="AB44" s="81"/>
      <c r="AC44" s="115"/>
      <c r="AD44" s="115"/>
      <c r="AE44" s="116"/>
      <c r="AF44" s="116"/>
      <c r="AG44" s="116"/>
      <c r="AH44" s="116"/>
      <c r="AI44" s="119" t="str">
        <f t="shared" si="10"/>
        <v/>
      </c>
      <c r="AJ44" s="119" t="str">
        <f t="shared" si="11"/>
        <v/>
      </c>
      <c r="AK44" s="119" t="str">
        <f t="shared" si="12"/>
        <v/>
      </c>
      <c r="AL44" s="119" t="str">
        <f t="shared" si="13"/>
        <v/>
      </c>
      <c r="AM44" s="119" t="str">
        <f t="shared" si="14"/>
        <v/>
      </c>
      <c r="AN44" s="119" t="str">
        <f t="shared" si="15"/>
        <v/>
      </c>
      <c r="AO44" s="119" t="str">
        <f t="shared" si="16"/>
        <v/>
      </c>
      <c r="AP44" s="119" t="str">
        <f t="shared" si="17"/>
        <v/>
      </c>
      <c r="AQ44" s="119" t="str">
        <f t="shared" si="18"/>
        <v/>
      </c>
      <c r="AR44" s="119" t="str">
        <f t="shared" si="19"/>
        <v/>
      </c>
      <c r="AS44" s="119" t="str">
        <f t="shared" si="20"/>
        <v/>
      </c>
      <c r="AT44" s="119" t="str">
        <f t="shared" si="21"/>
        <v/>
      </c>
      <c r="AU44" s="119" t="str">
        <f t="shared" si="22"/>
        <v/>
      </c>
      <c r="AV44" s="119" t="str">
        <f t="shared" si="23"/>
        <v/>
      </c>
      <c r="AW44" s="119" t="str">
        <f t="shared" si="24"/>
        <v/>
      </c>
      <c r="AX44" s="119" t="str">
        <f t="shared" si="25"/>
        <v/>
      </c>
      <c r="AY44" s="119" t="str">
        <f t="shared" si="26"/>
        <v/>
      </c>
      <c r="AZ44" s="119" t="str">
        <f t="shared" si="27"/>
        <v/>
      </c>
      <c r="BA44" s="119" t="str">
        <f t="shared" si="28"/>
        <v/>
      </c>
      <c r="BB44" s="119" t="str">
        <f t="shared" si="29"/>
        <v/>
      </c>
      <c r="BC44" s="119" t="str">
        <f t="shared" si="30"/>
        <v/>
      </c>
      <c r="BD44" s="119" t="str">
        <f t="shared" si="51"/>
        <v/>
      </c>
      <c r="BE44" s="119" t="str">
        <f t="shared" si="51"/>
        <v/>
      </c>
      <c r="BF44" s="119" t="str">
        <f t="shared" si="51"/>
        <v/>
      </c>
      <c r="BG44" s="119" t="str">
        <f t="shared" si="31"/>
        <v/>
      </c>
      <c r="BH44" s="75" t="str">
        <f t="shared" si="32"/>
        <v/>
      </c>
      <c r="BI44" s="66" t="str">
        <f t="shared" si="33"/>
        <v/>
      </c>
      <c r="BJ44" s="66" t="str">
        <f t="shared" si="34"/>
        <v/>
      </c>
      <c r="BK44" s="66" t="str">
        <f t="shared" si="35"/>
        <v/>
      </c>
      <c r="BL44" s="66" t="str">
        <f t="shared" si="36"/>
        <v/>
      </c>
      <c r="BM44" s="152" t="str">
        <f t="shared" si="37"/>
        <v/>
      </c>
      <c r="BN44" s="68" t="str">
        <f t="shared" si="38"/>
        <v/>
      </c>
      <c r="BO44" s="68" t="str">
        <f t="shared" si="39"/>
        <v/>
      </c>
      <c r="BP44" s="68" t="str">
        <f t="shared" si="40"/>
        <v/>
      </c>
      <c r="BQ44" s="68" t="str">
        <f t="shared" si="41"/>
        <v/>
      </c>
      <c r="BR44" s="68" t="str">
        <f t="shared" si="42"/>
        <v/>
      </c>
      <c r="BS44" s="68" t="str">
        <f t="shared" si="43"/>
        <v/>
      </c>
      <c r="BT44" s="128" t="str">
        <f t="shared" si="44"/>
        <v/>
      </c>
      <c r="BU44" s="130" t="str">
        <f t="shared" si="45"/>
        <v/>
      </c>
      <c r="BV44" s="130" t="str">
        <f t="shared" si="46"/>
        <v/>
      </c>
      <c r="BW44" s="130" t="str">
        <f t="shared" si="47"/>
        <v/>
      </c>
      <c r="BX44" s="73" t="str">
        <f t="shared" si="48"/>
        <v/>
      </c>
      <c r="BY44" s="68" t="str">
        <f t="shared" si="49"/>
        <v/>
      </c>
      <c r="BZ44" s="183" t="str">
        <f t="shared" si="50"/>
        <v/>
      </c>
      <c r="CA44" s="35" t="str">
        <f>รายชื่อ!E44</f>
        <v/>
      </c>
    </row>
    <row r="45" spans="1:79">
      <c r="A45" s="72">
        <f>รายชื่อ!A45</f>
        <v>43</v>
      </c>
      <c r="B45" s="77" t="str">
        <f>IF(รายชื่อ!C45="","",รายชื่อ!B45&amp;รายชื่อ!C45 &amp; "  " &amp; รายชื่อ!D45)</f>
        <v/>
      </c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1"/>
      <c r="V45" s="81"/>
      <c r="W45" s="81"/>
      <c r="X45" s="81"/>
      <c r="Y45" s="81"/>
      <c r="Z45" s="81"/>
      <c r="AA45" s="81"/>
      <c r="AB45" s="81"/>
      <c r="AC45" s="115"/>
      <c r="AD45" s="115"/>
      <c r="AE45" s="116"/>
      <c r="AF45" s="116"/>
      <c r="AG45" s="116"/>
      <c r="AH45" s="116"/>
      <c r="AI45" s="119" t="str">
        <f t="shared" si="10"/>
        <v/>
      </c>
      <c r="AJ45" s="119" t="str">
        <f t="shared" si="11"/>
        <v/>
      </c>
      <c r="AK45" s="119" t="str">
        <f t="shared" si="12"/>
        <v/>
      </c>
      <c r="AL45" s="119" t="str">
        <f t="shared" si="13"/>
        <v/>
      </c>
      <c r="AM45" s="119" t="str">
        <f t="shared" si="14"/>
        <v/>
      </c>
      <c r="AN45" s="119" t="str">
        <f t="shared" si="15"/>
        <v/>
      </c>
      <c r="AO45" s="119" t="str">
        <f t="shared" si="16"/>
        <v/>
      </c>
      <c r="AP45" s="119" t="str">
        <f t="shared" si="17"/>
        <v/>
      </c>
      <c r="AQ45" s="119" t="str">
        <f t="shared" si="18"/>
        <v/>
      </c>
      <c r="AR45" s="119" t="str">
        <f t="shared" si="19"/>
        <v/>
      </c>
      <c r="AS45" s="119" t="str">
        <f t="shared" si="20"/>
        <v/>
      </c>
      <c r="AT45" s="119" t="str">
        <f t="shared" si="21"/>
        <v/>
      </c>
      <c r="AU45" s="119" t="str">
        <f t="shared" si="22"/>
        <v/>
      </c>
      <c r="AV45" s="119" t="str">
        <f t="shared" si="23"/>
        <v/>
      </c>
      <c r="AW45" s="119" t="str">
        <f t="shared" si="24"/>
        <v/>
      </c>
      <c r="AX45" s="119" t="str">
        <f t="shared" si="25"/>
        <v/>
      </c>
      <c r="AY45" s="119" t="str">
        <f t="shared" si="26"/>
        <v/>
      </c>
      <c r="AZ45" s="119" t="str">
        <f t="shared" si="27"/>
        <v/>
      </c>
      <c r="BA45" s="119" t="str">
        <f t="shared" si="28"/>
        <v/>
      </c>
      <c r="BB45" s="119" t="str">
        <f t="shared" si="29"/>
        <v/>
      </c>
      <c r="BC45" s="119" t="str">
        <f t="shared" si="30"/>
        <v/>
      </c>
      <c r="BD45" s="119" t="str">
        <f t="shared" si="51"/>
        <v/>
      </c>
      <c r="BE45" s="119" t="str">
        <f t="shared" si="51"/>
        <v/>
      </c>
      <c r="BF45" s="119" t="str">
        <f t="shared" si="51"/>
        <v/>
      </c>
      <c r="BG45" s="119" t="str">
        <f t="shared" si="31"/>
        <v/>
      </c>
      <c r="BH45" s="75" t="str">
        <f t="shared" si="32"/>
        <v/>
      </c>
      <c r="BI45" s="66" t="str">
        <f t="shared" si="33"/>
        <v/>
      </c>
      <c r="BJ45" s="66" t="str">
        <f t="shared" si="34"/>
        <v/>
      </c>
      <c r="BK45" s="66" t="str">
        <f t="shared" si="35"/>
        <v/>
      </c>
      <c r="BL45" s="66" t="str">
        <f t="shared" si="36"/>
        <v/>
      </c>
      <c r="BM45" s="152" t="str">
        <f t="shared" si="37"/>
        <v/>
      </c>
      <c r="BN45" s="68" t="str">
        <f t="shared" si="38"/>
        <v/>
      </c>
      <c r="BO45" s="68" t="str">
        <f t="shared" si="39"/>
        <v/>
      </c>
      <c r="BP45" s="68" t="str">
        <f t="shared" si="40"/>
        <v/>
      </c>
      <c r="BQ45" s="68" t="str">
        <f t="shared" si="41"/>
        <v/>
      </c>
      <c r="BR45" s="68" t="str">
        <f t="shared" si="42"/>
        <v/>
      </c>
      <c r="BS45" s="68" t="str">
        <f t="shared" si="43"/>
        <v/>
      </c>
      <c r="BT45" s="128" t="str">
        <f t="shared" si="44"/>
        <v/>
      </c>
      <c r="BU45" s="130" t="str">
        <f t="shared" si="45"/>
        <v/>
      </c>
      <c r="BV45" s="130" t="str">
        <f t="shared" si="46"/>
        <v/>
      </c>
      <c r="BW45" s="130" t="str">
        <f t="shared" si="47"/>
        <v/>
      </c>
      <c r="BX45" s="73" t="str">
        <f t="shared" si="48"/>
        <v/>
      </c>
      <c r="BY45" s="68" t="str">
        <f t="shared" si="49"/>
        <v/>
      </c>
      <c r="BZ45" s="183" t="str">
        <f t="shared" si="50"/>
        <v/>
      </c>
      <c r="CA45" s="35" t="str">
        <f>รายชื่อ!E45</f>
        <v/>
      </c>
    </row>
    <row r="46" spans="1:79">
      <c r="A46" s="72">
        <f>รายชื่อ!A46</f>
        <v>44</v>
      </c>
      <c r="B46" s="77" t="str">
        <f>IF(รายชื่อ!C46="","",รายชื่อ!B46&amp;รายชื่อ!C46 &amp; "  " &amp; รายชื่อ!D46)</f>
        <v/>
      </c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1"/>
      <c r="V46" s="81"/>
      <c r="W46" s="81"/>
      <c r="X46" s="81"/>
      <c r="Y46" s="81"/>
      <c r="Z46" s="81"/>
      <c r="AA46" s="81"/>
      <c r="AB46" s="81"/>
      <c r="AC46" s="115"/>
      <c r="AD46" s="115"/>
      <c r="AE46" s="116"/>
      <c r="AF46" s="116"/>
      <c r="AG46" s="116"/>
      <c r="AH46" s="116"/>
      <c r="AI46" s="119" t="str">
        <f t="shared" si="10"/>
        <v/>
      </c>
      <c r="AJ46" s="119" t="str">
        <f t="shared" si="11"/>
        <v/>
      </c>
      <c r="AK46" s="119" t="str">
        <f t="shared" si="12"/>
        <v/>
      </c>
      <c r="AL46" s="119" t="str">
        <f t="shared" si="13"/>
        <v/>
      </c>
      <c r="AM46" s="119" t="str">
        <f t="shared" si="14"/>
        <v/>
      </c>
      <c r="AN46" s="119" t="str">
        <f t="shared" si="15"/>
        <v/>
      </c>
      <c r="AO46" s="119" t="str">
        <f t="shared" si="16"/>
        <v/>
      </c>
      <c r="AP46" s="119" t="str">
        <f t="shared" si="17"/>
        <v/>
      </c>
      <c r="AQ46" s="119" t="str">
        <f t="shared" si="18"/>
        <v/>
      </c>
      <c r="AR46" s="119" t="str">
        <f t="shared" si="19"/>
        <v/>
      </c>
      <c r="AS46" s="119" t="str">
        <f t="shared" si="20"/>
        <v/>
      </c>
      <c r="AT46" s="119" t="str">
        <f t="shared" si="21"/>
        <v/>
      </c>
      <c r="AU46" s="119" t="str">
        <f t="shared" si="22"/>
        <v/>
      </c>
      <c r="AV46" s="119" t="str">
        <f t="shared" si="23"/>
        <v/>
      </c>
      <c r="AW46" s="119" t="str">
        <f t="shared" si="24"/>
        <v/>
      </c>
      <c r="AX46" s="119" t="str">
        <f t="shared" si="25"/>
        <v/>
      </c>
      <c r="AY46" s="119" t="str">
        <f t="shared" si="26"/>
        <v/>
      </c>
      <c r="AZ46" s="119" t="str">
        <f t="shared" si="27"/>
        <v/>
      </c>
      <c r="BA46" s="119" t="str">
        <f t="shared" si="28"/>
        <v/>
      </c>
      <c r="BB46" s="119" t="str">
        <f t="shared" si="29"/>
        <v/>
      </c>
      <c r="BC46" s="119" t="str">
        <f t="shared" si="30"/>
        <v/>
      </c>
      <c r="BD46" s="119" t="str">
        <f t="shared" si="51"/>
        <v/>
      </c>
      <c r="BE46" s="119" t="str">
        <f t="shared" si="51"/>
        <v/>
      </c>
      <c r="BF46" s="119" t="str">
        <f t="shared" si="51"/>
        <v/>
      </c>
      <c r="BG46" s="119" t="str">
        <f t="shared" si="31"/>
        <v/>
      </c>
      <c r="BH46" s="75" t="str">
        <f t="shared" si="32"/>
        <v/>
      </c>
      <c r="BI46" s="66" t="str">
        <f t="shared" si="33"/>
        <v/>
      </c>
      <c r="BJ46" s="66" t="str">
        <f t="shared" si="34"/>
        <v/>
      </c>
      <c r="BK46" s="66" t="str">
        <f t="shared" si="35"/>
        <v/>
      </c>
      <c r="BL46" s="66" t="str">
        <f t="shared" si="36"/>
        <v/>
      </c>
      <c r="BM46" s="152" t="str">
        <f t="shared" si="37"/>
        <v/>
      </c>
      <c r="BN46" s="68" t="str">
        <f t="shared" si="38"/>
        <v/>
      </c>
      <c r="BO46" s="68" t="str">
        <f t="shared" si="39"/>
        <v/>
      </c>
      <c r="BP46" s="68" t="str">
        <f t="shared" si="40"/>
        <v/>
      </c>
      <c r="BQ46" s="68" t="str">
        <f t="shared" si="41"/>
        <v/>
      </c>
      <c r="BR46" s="68" t="str">
        <f t="shared" si="42"/>
        <v/>
      </c>
      <c r="BS46" s="68" t="str">
        <f t="shared" si="43"/>
        <v/>
      </c>
      <c r="BT46" s="128" t="str">
        <f t="shared" si="44"/>
        <v/>
      </c>
      <c r="BU46" s="130" t="str">
        <f t="shared" si="45"/>
        <v/>
      </c>
      <c r="BV46" s="130" t="str">
        <f t="shared" si="46"/>
        <v/>
      </c>
      <c r="BW46" s="130" t="str">
        <f t="shared" si="47"/>
        <v/>
      </c>
      <c r="BX46" s="73" t="str">
        <f t="shared" si="48"/>
        <v/>
      </c>
      <c r="BY46" s="68" t="str">
        <f t="shared" si="49"/>
        <v/>
      </c>
      <c r="BZ46" s="183" t="str">
        <f t="shared" si="50"/>
        <v/>
      </c>
      <c r="CA46" s="35" t="str">
        <f>รายชื่อ!E46</f>
        <v/>
      </c>
    </row>
    <row r="47" spans="1:79">
      <c r="A47" s="72">
        <f>รายชื่อ!A47</f>
        <v>45</v>
      </c>
      <c r="B47" s="77" t="str">
        <f>IF(รายชื่อ!C47="","",รายชื่อ!B47&amp;รายชื่อ!C47 &amp; "  " &amp; รายชื่อ!D47)</f>
        <v/>
      </c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1"/>
      <c r="V47" s="81"/>
      <c r="W47" s="81"/>
      <c r="X47" s="81"/>
      <c r="Y47" s="81"/>
      <c r="Z47" s="81"/>
      <c r="AA47" s="81"/>
      <c r="AB47" s="81"/>
      <c r="AC47" s="115"/>
      <c r="AD47" s="115"/>
      <c r="AE47" s="116"/>
      <c r="AF47" s="116"/>
      <c r="AG47" s="116"/>
      <c r="AH47" s="116"/>
      <c r="AI47" s="119" t="str">
        <f t="shared" si="10"/>
        <v/>
      </c>
      <c r="AJ47" s="119" t="str">
        <f t="shared" si="11"/>
        <v/>
      </c>
      <c r="AK47" s="119" t="str">
        <f t="shared" si="12"/>
        <v/>
      </c>
      <c r="AL47" s="119" t="str">
        <f t="shared" si="13"/>
        <v/>
      </c>
      <c r="AM47" s="119" t="str">
        <f t="shared" si="14"/>
        <v/>
      </c>
      <c r="AN47" s="119" t="str">
        <f t="shared" si="15"/>
        <v/>
      </c>
      <c r="AO47" s="119" t="str">
        <f t="shared" si="16"/>
        <v/>
      </c>
      <c r="AP47" s="119" t="str">
        <f t="shared" si="17"/>
        <v/>
      </c>
      <c r="AQ47" s="119" t="str">
        <f t="shared" si="18"/>
        <v/>
      </c>
      <c r="AR47" s="119" t="str">
        <f t="shared" si="19"/>
        <v/>
      </c>
      <c r="AS47" s="119" t="str">
        <f t="shared" si="20"/>
        <v/>
      </c>
      <c r="AT47" s="119" t="str">
        <f t="shared" si="21"/>
        <v/>
      </c>
      <c r="AU47" s="119" t="str">
        <f t="shared" si="22"/>
        <v/>
      </c>
      <c r="AV47" s="119" t="str">
        <f t="shared" si="23"/>
        <v/>
      </c>
      <c r="AW47" s="119" t="str">
        <f t="shared" si="24"/>
        <v/>
      </c>
      <c r="AX47" s="119" t="str">
        <f t="shared" si="25"/>
        <v/>
      </c>
      <c r="AY47" s="119" t="str">
        <f t="shared" si="26"/>
        <v/>
      </c>
      <c r="AZ47" s="119" t="str">
        <f t="shared" si="27"/>
        <v/>
      </c>
      <c r="BA47" s="119" t="str">
        <f t="shared" si="28"/>
        <v/>
      </c>
      <c r="BB47" s="119" t="str">
        <f t="shared" si="29"/>
        <v/>
      </c>
      <c r="BC47" s="119" t="str">
        <f t="shared" si="30"/>
        <v/>
      </c>
      <c r="BD47" s="119" t="str">
        <f t="shared" si="51"/>
        <v/>
      </c>
      <c r="BE47" s="119" t="str">
        <f t="shared" si="51"/>
        <v/>
      </c>
      <c r="BF47" s="119" t="str">
        <f t="shared" si="51"/>
        <v/>
      </c>
      <c r="BG47" s="119" t="str">
        <f t="shared" si="31"/>
        <v/>
      </c>
      <c r="BH47" s="75" t="str">
        <f t="shared" si="32"/>
        <v/>
      </c>
      <c r="BI47" s="66" t="str">
        <f t="shared" si="33"/>
        <v/>
      </c>
      <c r="BJ47" s="66" t="str">
        <f t="shared" si="34"/>
        <v/>
      </c>
      <c r="BK47" s="66" t="str">
        <f t="shared" si="35"/>
        <v/>
      </c>
      <c r="BL47" s="66" t="str">
        <f t="shared" si="36"/>
        <v/>
      </c>
      <c r="BM47" s="152" t="str">
        <f t="shared" si="37"/>
        <v/>
      </c>
      <c r="BN47" s="68" t="str">
        <f t="shared" si="38"/>
        <v/>
      </c>
      <c r="BO47" s="68" t="str">
        <f t="shared" si="39"/>
        <v/>
      </c>
      <c r="BP47" s="68" t="str">
        <f t="shared" si="40"/>
        <v/>
      </c>
      <c r="BQ47" s="68" t="str">
        <f t="shared" si="41"/>
        <v/>
      </c>
      <c r="BR47" s="68" t="str">
        <f t="shared" si="42"/>
        <v/>
      </c>
      <c r="BS47" s="68" t="str">
        <f t="shared" si="43"/>
        <v/>
      </c>
      <c r="BT47" s="128" t="str">
        <f t="shared" si="44"/>
        <v/>
      </c>
      <c r="BU47" s="130" t="str">
        <f t="shared" si="45"/>
        <v/>
      </c>
      <c r="BV47" s="130" t="str">
        <f t="shared" si="46"/>
        <v/>
      </c>
      <c r="BW47" s="130" t="str">
        <f t="shared" si="47"/>
        <v/>
      </c>
      <c r="BX47" s="73" t="str">
        <f t="shared" si="48"/>
        <v/>
      </c>
      <c r="BY47" s="68" t="str">
        <f t="shared" si="49"/>
        <v/>
      </c>
      <c r="BZ47" s="183" t="str">
        <f t="shared" si="50"/>
        <v/>
      </c>
      <c r="CA47" s="35" t="str">
        <f>รายชื่อ!E47</f>
        <v/>
      </c>
    </row>
    <row r="48" spans="1:79">
      <c r="A48" s="72">
        <f>รายชื่อ!A48</f>
        <v>46</v>
      </c>
      <c r="B48" s="77" t="str">
        <f>IF(รายชื่อ!C48="","",รายชื่อ!B48&amp;รายชื่อ!C48 &amp; "  " &amp; รายชื่อ!D48)</f>
        <v/>
      </c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1"/>
      <c r="V48" s="81"/>
      <c r="W48" s="81"/>
      <c r="X48" s="81"/>
      <c r="Y48" s="81"/>
      <c r="Z48" s="81"/>
      <c r="AA48" s="81"/>
      <c r="AB48" s="81"/>
      <c r="AC48" s="115"/>
      <c r="AD48" s="115"/>
      <c r="AE48" s="116"/>
      <c r="AF48" s="116"/>
      <c r="AG48" s="116"/>
      <c r="AH48" s="116"/>
      <c r="AI48" s="119" t="str">
        <f t="shared" si="10"/>
        <v/>
      </c>
      <c r="AJ48" s="119" t="str">
        <f t="shared" si="11"/>
        <v/>
      </c>
      <c r="AK48" s="119" t="str">
        <f t="shared" si="12"/>
        <v/>
      </c>
      <c r="AL48" s="119" t="str">
        <f t="shared" si="13"/>
        <v/>
      </c>
      <c r="AM48" s="119" t="str">
        <f t="shared" si="14"/>
        <v/>
      </c>
      <c r="AN48" s="119" t="str">
        <f t="shared" si="15"/>
        <v/>
      </c>
      <c r="AO48" s="119" t="str">
        <f t="shared" si="16"/>
        <v/>
      </c>
      <c r="AP48" s="119" t="str">
        <f t="shared" si="17"/>
        <v/>
      </c>
      <c r="AQ48" s="119" t="str">
        <f t="shared" si="18"/>
        <v/>
      </c>
      <c r="AR48" s="119" t="str">
        <f t="shared" si="19"/>
        <v/>
      </c>
      <c r="AS48" s="119" t="str">
        <f t="shared" si="20"/>
        <v/>
      </c>
      <c r="AT48" s="119" t="str">
        <f t="shared" si="21"/>
        <v/>
      </c>
      <c r="AU48" s="119" t="str">
        <f t="shared" si="22"/>
        <v/>
      </c>
      <c r="AV48" s="119" t="str">
        <f t="shared" si="23"/>
        <v/>
      </c>
      <c r="AW48" s="119" t="str">
        <f t="shared" si="24"/>
        <v/>
      </c>
      <c r="AX48" s="119" t="str">
        <f t="shared" si="25"/>
        <v/>
      </c>
      <c r="AY48" s="119" t="str">
        <f t="shared" si="26"/>
        <v/>
      </c>
      <c r="AZ48" s="119" t="str">
        <f t="shared" si="27"/>
        <v/>
      </c>
      <c r="BA48" s="119" t="str">
        <f t="shared" si="28"/>
        <v/>
      </c>
      <c r="BB48" s="119" t="str">
        <f t="shared" si="29"/>
        <v/>
      </c>
      <c r="BC48" s="119" t="str">
        <f t="shared" si="30"/>
        <v/>
      </c>
      <c r="BD48" s="119" t="str">
        <f t="shared" si="51"/>
        <v/>
      </c>
      <c r="BE48" s="119" t="str">
        <f t="shared" si="51"/>
        <v/>
      </c>
      <c r="BF48" s="119" t="str">
        <f t="shared" si="51"/>
        <v/>
      </c>
      <c r="BG48" s="119" t="str">
        <f t="shared" si="31"/>
        <v/>
      </c>
      <c r="BH48" s="75" t="str">
        <f t="shared" si="32"/>
        <v/>
      </c>
      <c r="BI48" s="66" t="str">
        <f t="shared" si="33"/>
        <v/>
      </c>
      <c r="BJ48" s="66" t="str">
        <f t="shared" si="34"/>
        <v/>
      </c>
      <c r="BK48" s="66" t="str">
        <f t="shared" si="35"/>
        <v/>
      </c>
      <c r="BL48" s="66" t="str">
        <f t="shared" si="36"/>
        <v/>
      </c>
      <c r="BM48" s="152" t="str">
        <f t="shared" si="37"/>
        <v/>
      </c>
      <c r="BN48" s="68" t="str">
        <f t="shared" si="38"/>
        <v/>
      </c>
      <c r="BO48" s="68" t="str">
        <f t="shared" si="39"/>
        <v/>
      </c>
      <c r="BP48" s="68" t="str">
        <f t="shared" si="40"/>
        <v/>
      </c>
      <c r="BQ48" s="68" t="str">
        <f t="shared" si="41"/>
        <v/>
      </c>
      <c r="BR48" s="68" t="str">
        <f t="shared" si="42"/>
        <v/>
      </c>
      <c r="BS48" s="68" t="str">
        <f t="shared" si="43"/>
        <v/>
      </c>
      <c r="BT48" s="128" t="str">
        <f t="shared" si="44"/>
        <v/>
      </c>
      <c r="BU48" s="130" t="str">
        <f t="shared" si="45"/>
        <v/>
      </c>
      <c r="BV48" s="130" t="str">
        <f t="shared" si="46"/>
        <v/>
      </c>
      <c r="BW48" s="130" t="str">
        <f t="shared" si="47"/>
        <v/>
      </c>
      <c r="BX48" s="73" t="str">
        <f t="shared" si="48"/>
        <v/>
      </c>
      <c r="BY48" s="68" t="str">
        <f t="shared" si="49"/>
        <v/>
      </c>
      <c r="BZ48" s="183" t="str">
        <f t="shared" si="50"/>
        <v/>
      </c>
      <c r="CA48" s="35" t="str">
        <f>รายชื่อ!E48</f>
        <v/>
      </c>
    </row>
    <row r="49" spans="1:79">
      <c r="A49" s="72">
        <f>รายชื่อ!A49</f>
        <v>47</v>
      </c>
      <c r="B49" s="77" t="str">
        <f>IF(รายชื่อ!C49="","",รายชื่อ!B49&amp;รายชื่อ!C49 &amp; "  " &amp; รายชื่อ!D49)</f>
        <v/>
      </c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1"/>
      <c r="V49" s="81"/>
      <c r="W49" s="81"/>
      <c r="X49" s="81"/>
      <c r="Y49" s="81"/>
      <c r="Z49" s="81"/>
      <c r="AA49" s="81"/>
      <c r="AB49" s="81"/>
      <c r="AC49" s="115"/>
      <c r="AD49" s="115"/>
      <c r="AE49" s="116"/>
      <c r="AF49" s="116"/>
      <c r="AG49" s="116"/>
      <c r="AH49" s="116"/>
      <c r="AI49" s="119" t="str">
        <f t="shared" si="10"/>
        <v/>
      </c>
      <c r="AJ49" s="119" t="str">
        <f t="shared" si="11"/>
        <v/>
      </c>
      <c r="AK49" s="119" t="str">
        <f t="shared" si="12"/>
        <v/>
      </c>
      <c r="AL49" s="119" t="str">
        <f t="shared" si="13"/>
        <v/>
      </c>
      <c r="AM49" s="119" t="str">
        <f t="shared" si="14"/>
        <v/>
      </c>
      <c r="AN49" s="119" t="str">
        <f t="shared" si="15"/>
        <v/>
      </c>
      <c r="AO49" s="119" t="str">
        <f t="shared" si="16"/>
        <v/>
      </c>
      <c r="AP49" s="119" t="str">
        <f t="shared" si="17"/>
        <v/>
      </c>
      <c r="AQ49" s="119" t="str">
        <f t="shared" si="18"/>
        <v/>
      </c>
      <c r="AR49" s="119" t="str">
        <f t="shared" si="19"/>
        <v/>
      </c>
      <c r="AS49" s="119" t="str">
        <f t="shared" si="20"/>
        <v/>
      </c>
      <c r="AT49" s="119" t="str">
        <f t="shared" si="21"/>
        <v/>
      </c>
      <c r="AU49" s="119" t="str">
        <f t="shared" si="22"/>
        <v/>
      </c>
      <c r="AV49" s="119" t="str">
        <f t="shared" si="23"/>
        <v/>
      </c>
      <c r="AW49" s="119" t="str">
        <f t="shared" si="24"/>
        <v/>
      </c>
      <c r="AX49" s="119" t="str">
        <f t="shared" si="25"/>
        <v/>
      </c>
      <c r="AY49" s="119" t="str">
        <f t="shared" si="26"/>
        <v/>
      </c>
      <c r="AZ49" s="119" t="str">
        <f t="shared" si="27"/>
        <v/>
      </c>
      <c r="BA49" s="119" t="str">
        <f t="shared" si="28"/>
        <v/>
      </c>
      <c r="BB49" s="119" t="str">
        <f t="shared" si="29"/>
        <v/>
      </c>
      <c r="BC49" s="119" t="str">
        <f t="shared" si="30"/>
        <v/>
      </c>
      <c r="BD49" s="119" t="str">
        <f t="shared" si="51"/>
        <v/>
      </c>
      <c r="BE49" s="119" t="str">
        <f t="shared" si="51"/>
        <v/>
      </c>
      <c r="BF49" s="119" t="str">
        <f t="shared" si="51"/>
        <v/>
      </c>
      <c r="BG49" s="119" t="str">
        <f t="shared" si="31"/>
        <v/>
      </c>
      <c r="BH49" s="75" t="str">
        <f t="shared" si="32"/>
        <v/>
      </c>
      <c r="BI49" s="66" t="str">
        <f t="shared" si="33"/>
        <v/>
      </c>
      <c r="BJ49" s="66" t="str">
        <f t="shared" si="34"/>
        <v/>
      </c>
      <c r="BK49" s="66" t="str">
        <f t="shared" si="35"/>
        <v/>
      </c>
      <c r="BL49" s="66" t="str">
        <f t="shared" si="36"/>
        <v/>
      </c>
      <c r="BM49" s="152" t="str">
        <f t="shared" si="37"/>
        <v/>
      </c>
      <c r="BN49" s="68" t="str">
        <f t="shared" si="38"/>
        <v/>
      </c>
      <c r="BO49" s="68" t="str">
        <f t="shared" si="39"/>
        <v/>
      </c>
      <c r="BP49" s="68" t="str">
        <f t="shared" si="40"/>
        <v/>
      </c>
      <c r="BQ49" s="68" t="str">
        <f t="shared" si="41"/>
        <v/>
      </c>
      <c r="BR49" s="68" t="str">
        <f t="shared" si="42"/>
        <v/>
      </c>
      <c r="BS49" s="68" t="str">
        <f t="shared" si="43"/>
        <v/>
      </c>
      <c r="BT49" s="128" t="str">
        <f t="shared" si="44"/>
        <v/>
      </c>
      <c r="BU49" s="130" t="str">
        <f t="shared" si="45"/>
        <v/>
      </c>
      <c r="BV49" s="130" t="str">
        <f t="shared" si="46"/>
        <v/>
      </c>
      <c r="BW49" s="130" t="str">
        <f t="shared" si="47"/>
        <v/>
      </c>
      <c r="BX49" s="73" t="str">
        <f t="shared" si="48"/>
        <v/>
      </c>
      <c r="BY49" s="68" t="str">
        <f t="shared" si="49"/>
        <v/>
      </c>
      <c r="BZ49" s="183" t="str">
        <f t="shared" si="50"/>
        <v/>
      </c>
      <c r="CA49" s="35" t="str">
        <f>รายชื่อ!E49</f>
        <v/>
      </c>
    </row>
    <row r="50" spans="1:79">
      <c r="A50" s="72">
        <f>รายชื่อ!A50</f>
        <v>48</v>
      </c>
      <c r="B50" s="77" t="str">
        <f>IF(รายชื่อ!C50="","",รายชื่อ!B50&amp;รายชื่อ!C50 &amp; "  " &amp; รายชื่อ!D50)</f>
        <v/>
      </c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1"/>
      <c r="V50" s="81"/>
      <c r="W50" s="81"/>
      <c r="X50" s="81"/>
      <c r="Y50" s="81"/>
      <c r="Z50" s="81"/>
      <c r="AA50" s="81"/>
      <c r="AB50" s="81"/>
      <c r="AC50" s="115"/>
      <c r="AD50" s="115"/>
      <c r="AE50" s="116"/>
      <c r="AF50" s="116"/>
      <c r="AG50" s="116"/>
      <c r="AH50" s="116"/>
      <c r="AI50" s="119" t="str">
        <f t="shared" si="10"/>
        <v/>
      </c>
      <c r="AJ50" s="119" t="str">
        <f t="shared" si="11"/>
        <v/>
      </c>
      <c r="AK50" s="119" t="str">
        <f t="shared" si="12"/>
        <v/>
      </c>
      <c r="AL50" s="119" t="str">
        <f t="shared" si="13"/>
        <v/>
      </c>
      <c r="AM50" s="119" t="str">
        <f t="shared" si="14"/>
        <v/>
      </c>
      <c r="AN50" s="119" t="str">
        <f t="shared" si="15"/>
        <v/>
      </c>
      <c r="AO50" s="119" t="str">
        <f t="shared" si="16"/>
        <v/>
      </c>
      <c r="AP50" s="119" t="str">
        <f t="shared" si="17"/>
        <v/>
      </c>
      <c r="AQ50" s="119" t="str">
        <f t="shared" si="18"/>
        <v/>
      </c>
      <c r="AR50" s="119" t="str">
        <f t="shared" si="19"/>
        <v/>
      </c>
      <c r="AS50" s="119" t="str">
        <f t="shared" si="20"/>
        <v/>
      </c>
      <c r="AT50" s="119" t="str">
        <f t="shared" si="21"/>
        <v/>
      </c>
      <c r="AU50" s="119" t="str">
        <f t="shared" si="22"/>
        <v/>
      </c>
      <c r="AV50" s="119" t="str">
        <f t="shared" si="23"/>
        <v/>
      </c>
      <c r="AW50" s="119" t="str">
        <f t="shared" si="24"/>
        <v/>
      </c>
      <c r="AX50" s="119" t="str">
        <f t="shared" si="25"/>
        <v/>
      </c>
      <c r="AY50" s="119" t="str">
        <f t="shared" si="26"/>
        <v/>
      </c>
      <c r="AZ50" s="119" t="str">
        <f t="shared" si="27"/>
        <v/>
      </c>
      <c r="BA50" s="119" t="str">
        <f t="shared" si="28"/>
        <v/>
      </c>
      <c r="BB50" s="119" t="str">
        <f t="shared" si="29"/>
        <v/>
      </c>
      <c r="BC50" s="119" t="str">
        <f t="shared" si="30"/>
        <v/>
      </c>
      <c r="BD50" s="119" t="str">
        <f t="shared" si="51"/>
        <v/>
      </c>
      <c r="BE50" s="119" t="str">
        <f t="shared" si="51"/>
        <v/>
      </c>
      <c r="BF50" s="119" t="str">
        <f t="shared" si="51"/>
        <v/>
      </c>
      <c r="BG50" s="119" t="str">
        <f t="shared" si="31"/>
        <v/>
      </c>
      <c r="BH50" s="75" t="str">
        <f t="shared" si="32"/>
        <v/>
      </c>
      <c r="BI50" s="66" t="str">
        <f t="shared" si="33"/>
        <v/>
      </c>
      <c r="BJ50" s="66" t="str">
        <f t="shared" si="34"/>
        <v/>
      </c>
      <c r="BK50" s="66" t="str">
        <f t="shared" si="35"/>
        <v/>
      </c>
      <c r="BL50" s="66" t="str">
        <f t="shared" si="36"/>
        <v/>
      </c>
      <c r="BM50" s="152" t="str">
        <f t="shared" si="37"/>
        <v/>
      </c>
      <c r="BN50" s="68" t="str">
        <f t="shared" si="38"/>
        <v/>
      </c>
      <c r="BO50" s="68" t="str">
        <f t="shared" si="39"/>
        <v/>
      </c>
      <c r="BP50" s="68" t="str">
        <f t="shared" si="40"/>
        <v/>
      </c>
      <c r="BQ50" s="68" t="str">
        <f t="shared" si="41"/>
        <v/>
      </c>
      <c r="BR50" s="68" t="str">
        <f t="shared" si="42"/>
        <v/>
      </c>
      <c r="BS50" s="68" t="str">
        <f t="shared" si="43"/>
        <v/>
      </c>
      <c r="BT50" s="128" t="str">
        <f t="shared" si="44"/>
        <v/>
      </c>
      <c r="BU50" s="130" t="str">
        <f t="shared" si="45"/>
        <v/>
      </c>
      <c r="BV50" s="130" t="str">
        <f t="shared" si="46"/>
        <v/>
      </c>
      <c r="BW50" s="130" t="str">
        <f t="shared" si="47"/>
        <v/>
      </c>
      <c r="BX50" s="73" t="str">
        <f t="shared" si="48"/>
        <v/>
      </c>
      <c r="BY50" s="68" t="str">
        <f t="shared" si="49"/>
        <v/>
      </c>
      <c r="BZ50" s="183" t="str">
        <f t="shared" si="50"/>
        <v/>
      </c>
      <c r="CA50" s="35" t="str">
        <f>รายชื่อ!E50</f>
        <v/>
      </c>
    </row>
    <row r="51" spans="1:79">
      <c r="A51" s="72">
        <f>รายชื่อ!A51</f>
        <v>49</v>
      </c>
      <c r="B51" s="77" t="str">
        <f>IF(รายชื่อ!C51="","",รายชื่อ!B51&amp;รายชื่อ!C51 &amp; "  " &amp; รายชื่อ!D51)</f>
        <v/>
      </c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1"/>
      <c r="V51" s="81"/>
      <c r="W51" s="81"/>
      <c r="X51" s="81"/>
      <c r="Y51" s="81"/>
      <c r="Z51" s="81"/>
      <c r="AA51" s="81"/>
      <c r="AB51" s="81"/>
      <c r="AC51" s="115"/>
      <c r="AD51" s="115"/>
      <c r="AE51" s="116"/>
      <c r="AF51" s="116"/>
      <c r="AG51" s="116"/>
      <c r="AH51" s="116"/>
      <c r="AI51" s="119" t="str">
        <f t="shared" si="10"/>
        <v/>
      </c>
      <c r="AJ51" s="119" t="str">
        <f t="shared" si="11"/>
        <v/>
      </c>
      <c r="AK51" s="119" t="str">
        <f t="shared" si="12"/>
        <v/>
      </c>
      <c r="AL51" s="119" t="str">
        <f t="shared" si="13"/>
        <v/>
      </c>
      <c r="AM51" s="119" t="str">
        <f t="shared" si="14"/>
        <v/>
      </c>
      <c r="AN51" s="119" t="str">
        <f t="shared" si="15"/>
        <v/>
      </c>
      <c r="AO51" s="119" t="str">
        <f t="shared" si="16"/>
        <v/>
      </c>
      <c r="AP51" s="119" t="str">
        <f t="shared" si="17"/>
        <v/>
      </c>
      <c r="AQ51" s="119" t="str">
        <f t="shared" si="18"/>
        <v/>
      </c>
      <c r="AR51" s="119" t="str">
        <f t="shared" si="19"/>
        <v/>
      </c>
      <c r="AS51" s="119" t="str">
        <f t="shared" si="20"/>
        <v/>
      </c>
      <c r="AT51" s="119" t="str">
        <f t="shared" si="21"/>
        <v/>
      </c>
      <c r="AU51" s="119" t="str">
        <f t="shared" si="22"/>
        <v/>
      </c>
      <c r="AV51" s="119" t="str">
        <f t="shared" si="23"/>
        <v/>
      </c>
      <c r="AW51" s="119" t="str">
        <f t="shared" si="24"/>
        <v/>
      </c>
      <c r="AX51" s="119" t="str">
        <f t="shared" si="25"/>
        <v/>
      </c>
      <c r="AY51" s="119" t="str">
        <f t="shared" si="26"/>
        <v/>
      </c>
      <c r="AZ51" s="119" t="str">
        <f t="shared" si="27"/>
        <v/>
      </c>
      <c r="BA51" s="119" t="str">
        <f t="shared" si="28"/>
        <v/>
      </c>
      <c r="BB51" s="119" t="str">
        <f t="shared" si="29"/>
        <v/>
      </c>
      <c r="BC51" s="119" t="str">
        <f t="shared" si="30"/>
        <v/>
      </c>
      <c r="BD51" s="119" t="str">
        <f t="shared" si="51"/>
        <v/>
      </c>
      <c r="BE51" s="119" t="str">
        <f t="shared" si="51"/>
        <v/>
      </c>
      <c r="BF51" s="119" t="str">
        <f t="shared" si="51"/>
        <v/>
      </c>
      <c r="BG51" s="119" t="str">
        <f t="shared" si="31"/>
        <v/>
      </c>
      <c r="BH51" s="75" t="str">
        <f t="shared" si="32"/>
        <v/>
      </c>
      <c r="BI51" s="66" t="str">
        <f t="shared" si="33"/>
        <v/>
      </c>
      <c r="BJ51" s="66" t="str">
        <f t="shared" si="34"/>
        <v/>
      </c>
      <c r="BK51" s="66" t="str">
        <f t="shared" si="35"/>
        <v/>
      </c>
      <c r="BL51" s="66" t="str">
        <f t="shared" si="36"/>
        <v/>
      </c>
      <c r="BM51" s="152" t="str">
        <f t="shared" si="37"/>
        <v/>
      </c>
      <c r="BN51" s="68" t="str">
        <f t="shared" si="38"/>
        <v/>
      </c>
      <c r="BO51" s="68" t="str">
        <f t="shared" si="39"/>
        <v/>
      </c>
      <c r="BP51" s="68" t="str">
        <f t="shared" si="40"/>
        <v/>
      </c>
      <c r="BQ51" s="68" t="str">
        <f t="shared" si="41"/>
        <v/>
      </c>
      <c r="BR51" s="68" t="str">
        <f t="shared" si="42"/>
        <v/>
      </c>
      <c r="BS51" s="68" t="str">
        <f t="shared" si="43"/>
        <v/>
      </c>
      <c r="BT51" s="128" t="str">
        <f t="shared" si="44"/>
        <v/>
      </c>
      <c r="BU51" s="130" t="str">
        <f t="shared" si="45"/>
        <v/>
      </c>
      <c r="BV51" s="130" t="str">
        <f t="shared" si="46"/>
        <v/>
      </c>
      <c r="BW51" s="130" t="str">
        <f t="shared" si="47"/>
        <v/>
      </c>
      <c r="BX51" s="73" t="str">
        <f t="shared" si="48"/>
        <v/>
      </c>
      <c r="BY51" s="68" t="str">
        <f t="shared" si="49"/>
        <v/>
      </c>
      <c r="BZ51" s="183" t="str">
        <f t="shared" si="50"/>
        <v/>
      </c>
      <c r="CA51" s="35" t="str">
        <f>รายชื่อ!E51</f>
        <v/>
      </c>
    </row>
    <row r="52" spans="1:79">
      <c r="A52" s="72">
        <f>รายชื่อ!A52</f>
        <v>50</v>
      </c>
      <c r="B52" s="77" t="str">
        <f>IF(รายชื่อ!C52="","",รายชื่อ!B52&amp;รายชื่อ!C52 &amp; "  " &amp; รายชื่อ!D52)</f>
        <v/>
      </c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1"/>
      <c r="V52" s="81"/>
      <c r="W52" s="81"/>
      <c r="X52" s="81"/>
      <c r="Y52" s="81"/>
      <c r="Z52" s="81"/>
      <c r="AA52" s="81"/>
      <c r="AB52" s="81"/>
      <c r="AC52" s="115"/>
      <c r="AD52" s="115"/>
      <c r="AE52" s="116"/>
      <c r="AF52" s="116"/>
      <c r="AG52" s="116"/>
      <c r="AH52" s="116"/>
      <c r="AI52" s="119" t="str">
        <f t="shared" si="10"/>
        <v/>
      </c>
      <c r="AJ52" s="119" t="str">
        <f t="shared" si="11"/>
        <v/>
      </c>
      <c r="AK52" s="119" t="str">
        <f t="shared" si="12"/>
        <v/>
      </c>
      <c r="AL52" s="119" t="str">
        <f t="shared" si="13"/>
        <v/>
      </c>
      <c r="AM52" s="119" t="str">
        <f t="shared" si="14"/>
        <v/>
      </c>
      <c r="AN52" s="119" t="str">
        <f t="shared" si="15"/>
        <v/>
      </c>
      <c r="AO52" s="119" t="str">
        <f t="shared" si="16"/>
        <v/>
      </c>
      <c r="AP52" s="119" t="str">
        <f t="shared" si="17"/>
        <v/>
      </c>
      <c r="AQ52" s="119" t="str">
        <f t="shared" si="18"/>
        <v/>
      </c>
      <c r="AR52" s="119" t="str">
        <f t="shared" si="19"/>
        <v/>
      </c>
      <c r="AS52" s="119" t="str">
        <f t="shared" si="20"/>
        <v/>
      </c>
      <c r="AT52" s="119" t="str">
        <f t="shared" si="21"/>
        <v/>
      </c>
      <c r="AU52" s="119" t="str">
        <f t="shared" si="22"/>
        <v/>
      </c>
      <c r="AV52" s="119" t="str">
        <f t="shared" si="23"/>
        <v/>
      </c>
      <c r="AW52" s="119" t="str">
        <f t="shared" si="24"/>
        <v/>
      </c>
      <c r="AX52" s="119" t="str">
        <f t="shared" si="25"/>
        <v/>
      </c>
      <c r="AY52" s="119" t="str">
        <f t="shared" si="26"/>
        <v/>
      </c>
      <c r="AZ52" s="119" t="str">
        <f t="shared" si="27"/>
        <v/>
      </c>
      <c r="BA52" s="119" t="str">
        <f t="shared" si="28"/>
        <v/>
      </c>
      <c r="BB52" s="119" t="str">
        <f t="shared" si="29"/>
        <v/>
      </c>
      <c r="BC52" s="119" t="str">
        <f t="shared" si="30"/>
        <v/>
      </c>
      <c r="BD52" s="119" t="str">
        <f t="shared" si="51"/>
        <v/>
      </c>
      <c r="BE52" s="119" t="str">
        <f t="shared" si="51"/>
        <v/>
      </c>
      <c r="BF52" s="119" t="str">
        <f t="shared" si="51"/>
        <v/>
      </c>
      <c r="BG52" s="119" t="str">
        <f t="shared" si="31"/>
        <v/>
      </c>
      <c r="BH52" s="75" t="str">
        <f t="shared" si="32"/>
        <v/>
      </c>
      <c r="BI52" s="66" t="str">
        <f t="shared" si="33"/>
        <v/>
      </c>
      <c r="BJ52" s="66" t="str">
        <f t="shared" si="34"/>
        <v/>
      </c>
      <c r="BK52" s="66" t="str">
        <f t="shared" si="35"/>
        <v/>
      </c>
      <c r="BL52" s="66" t="str">
        <f t="shared" si="36"/>
        <v/>
      </c>
      <c r="BM52" s="152" t="str">
        <f t="shared" si="37"/>
        <v/>
      </c>
      <c r="BN52" s="68" t="str">
        <f t="shared" si="38"/>
        <v/>
      </c>
      <c r="BO52" s="68" t="str">
        <f t="shared" si="39"/>
        <v/>
      </c>
      <c r="BP52" s="68" t="str">
        <f t="shared" si="40"/>
        <v/>
      </c>
      <c r="BQ52" s="68" t="str">
        <f t="shared" si="41"/>
        <v/>
      </c>
      <c r="BR52" s="68" t="str">
        <f t="shared" si="42"/>
        <v/>
      </c>
      <c r="BS52" s="68" t="str">
        <f t="shared" si="43"/>
        <v/>
      </c>
      <c r="BT52" s="128" t="str">
        <f t="shared" si="44"/>
        <v/>
      </c>
      <c r="BU52" s="130" t="str">
        <f t="shared" si="45"/>
        <v/>
      </c>
      <c r="BV52" s="130" t="str">
        <f t="shared" si="46"/>
        <v/>
      </c>
      <c r="BW52" s="130" t="str">
        <f t="shared" si="47"/>
        <v/>
      </c>
      <c r="BX52" s="73" t="str">
        <f t="shared" si="48"/>
        <v/>
      </c>
      <c r="BY52" s="68" t="str">
        <f t="shared" si="49"/>
        <v/>
      </c>
      <c r="BZ52" s="183" t="str">
        <f t="shared" si="50"/>
        <v/>
      </c>
      <c r="CA52" s="35" t="str">
        <f>รายชื่อ!E52</f>
        <v/>
      </c>
    </row>
    <row r="53" spans="1:79">
      <c r="A53" s="72">
        <f>รายชื่อ!A53</f>
        <v>51</v>
      </c>
      <c r="B53" s="77" t="str">
        <f>IF(รายชื่อ!C53="","",รายชื่อ!B53&amp;รายชื่อ!C53 &amp; "  " &amp; รายชื่อ!D53)</f>
        <v/>
      </c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1"/>
      <c r="V53" s="81"/>
      <c r="W53" s="81"/>
      <c r="X53" s="81"/>
      <c r="Y53" s="81"/>
      <c r="Z53" s="81"/>
      <c r="AA53" s="81"/>
      <c r="AB53" s="81"/>
      <c r="AC53" s="115"/>
      <c r="AD53" s="115"/>
      <c r="AE53" s="116"/>
      <c r="AF53" s="116"/>
      <c r="AG53" s="116"/>
      <c r="AH53" s="116"/>
      <c r="AI53" s="119" t="str">
        <f t="shared" si="10"/>
        <v/>
      </c>
      <c r="AJ53" s="119" t="str">
        <f t="shared" si="11"/>
        <v/>
      </c>
      <c r="AK53" s="119" t="str">
        <f t="shared" si="12"/>
        <v/>
      </c>
      <c r="AL53" s="119" t="str">
        <f t="shared" si="13"/>
        <v/>
      </c>
      <c r="AM53" s="119" t="str">
        <f t="shared" si="14"/>
        <v/>
      </c>
      <c r="AN53" s="119" t="str">
        <f t="shared" si="15"/>
        <v/>
      </c>
      <c r="AO53" s="119" t="str">
        <f t="shared" si="16"/>
        <v/>
      </c>
      <c r="AP53" s="119" t="str">
        <f t="shared" si="17"/>
        <v/>
      </c>
      <c r="AQ53" s="119" t="str">
        <f t="shared" si="18"/>
        <v/>
      </c>
      <c r="AR53" s="119" t="str">
        <f t="shared" si="19"/>
        <v/>
      </c>
      <c r="AS53" s="119" t="str">
        <f t="shared" si="20"/>
        <v/>
      </c>
      <c r="AT53" s="119" t="str">
        <f t="shared" si="21"/>
        <v/>
      </c>
      <c r="AU53" s="119" t="str">
        <f t="shared" si="22"/>
        <v/>
      </c>
      <c r="AV53" s="119" t="str">
        <f t="shared" si="23"/>
        <v/>
      </c>
      <c r="AW53" s="119" t="str">
        <f t="shared" si="24"/>
        <v/>
      </c>
      <c r="AX53" s="119" t="str">
        <f t="shared" si="25"/>
        <v/>
      </c>
      <c r="AY53" s="119" t="str">
        <f t="shared" si="26"/>
        <v/>
      </c>
      <c r="AZ53" s="119" t="str">
        <f t="shared" si="27"/>
        <v/>
      </c>
      <c r="BA53" s="119" t="str">
        <f t="shared" si="28"/>
        <v/>
      </c>
      <c r="BB53" s="119" t="str">
        <f t="shared" si="29"/>
        <v/>
      </c>
      <c r="BC53" s="119" t="str">
        <f t="shared" si="30"/>
        <v/>
      </c>
      <c r="BD53" s="119" t="str">
        <f t="shared" si="51"/>
        <v/>
      </c>
      <c r="BE53" s="119" t="str">
        <f t="shared" si="51"/>
        <v/>
      </c>
      <c r="BF53" s="119" t="str">
        <f t="shared" si="51"/>
        <v/>
      </c>
      <c r="BG53" s="119" t="str">
        <f t="shared" si="31"/>
        <v/>
      </c>
      <c r="BH53" s="75" t="str">
        <f t="shared" si="32"/>
        <v/>
      </c>
      <c r="BI53" s="66" t="str">
        <f t="shared" si="33"/>
        <v/>
      </c>
      <c r="BJ53" s="66" t="str">
        <f t="shared" si="34"/>
        <v/>
      </c>
      <c r="BK53" s="66" t="str">
        <f t="shared" si="35"/>
        <v/>
      </c>
      <c r="BL53" s="66" t="str">
        <f t="shared" si="36"/>
        <v/>
      </c>
      <c r="BM53" s="152" t="str">
        <f t="shared" si="37"/>
        <v/>
      </c>
      <c r="BN53" s="68" t="str">
        <f t="shared" si="38"/>
        <v/>
      </c>
      <c r="BO53" s="68" t="str">
        <f t="shared" si="39"/>
        <v/>
      </c>
      <c r="BP53" s="68" t="str">
        <f t="shared" si="40"/>
        <v/>
      </c>
      <c r="BQ53" s="68" t="str">
        <f t="shared" si="41"/>
        <v/>
      </c>
      <c r="BR53" s="68" t="str">
        <f t="shared" si="42"/>
        <v/>
      </c>
      <c r="BS53" s="68" t="str">
        <f t="shared" si="43"/>
        <v/>
      </c>
      <c r="BT53" s="128" t="str">
        <f t="shared" si="44"/>
        <v/>
      </c>
      <c r="BU53" s="130" t="str">
        <f t="shared" si="45"/>
        <v/>
      </c>
      <c r="BV53" s="130" t="str">
        <f t="shared" si="46"/>
        <v/>
      </c>
      <c r="BW53" s="130" t="str">
        <f t="shared" si="47"/>
        <v/>
      </c>
      <c r="BX53" s="73" t="str">
        <f t="shared" si="48"/>
        <v/>
      </c>
      <c r="BY53" s="68" t="str">
        <f t="shared" si="49"/>
        <v/>
      </c>
      <c r="BZ53" s="183" t="str">
        <f t="shared" si="50"/>
        <v/>
      </c>
      <c r="CA53" s="35" t="str">
        <f>รายชื่อ!E53</f>
        <v/>
      </c>
    </row>
    <row r="54" spans="1:79">
      <c r="A54" s="72">
        <f>รายชื่อ!A54</f>
        <v>52</v>
      </c>
      <c r="B54" s="77" t="str">
        <f>IF(รายชื่อ!C54="","",รายชื่อ!B54&amp;รายชื่อ!C54 &amp; "  " &amp; รายชื่อ!D54)</f>
        <v/>
      </c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1"/>
      <c r="V54" s="81"/>
      <c r="W54" s="81"/>
      <c r="X54" s="81"/>
      <c r="Y54" s="81"/>
      <c r="Z54" s="81"/>
      <c r="AA54" s="81"/>
      <c r="AB54" s="81"/>
      <c r="AC54" s="115"/>
      <c r="AD54" s="115"/>
      <c r="AE54" s="116"/>
      <c r="AF54" s="116"/>
      <c r="AG54" s="116"/>
      <c r="AH54" s="116"/>
      <c r="AI54" s="119" t="str">
        <f t="shared" si="10"/>
        <v/>
      </c>
      <c r="AJ54" s="119" t="str">
        <f t="shared" si="11"/>
        <v/>
      </c>
      <c r="AK54" s="119" t="str">
        <f t="shared" si="12"/>
        <v/>
      </c>
      <c r="AL54" s="119" t="str">
        <f t="shared" si="13"/>
        <v/>
      </c>
      <c r="AM54" s="119" t="str">
        <f t="shared" si="14"/>
        <v/>
      </c>
      <c r="AN54" s="119" t="str">
        <f t="shared" si="15"/>
        <v/>
      </c>
      <c r="AO54" s="119" t="str">
        <f t="shared" si="16"/>
        <v/>
      </c>
      <c r="AP54" s="119" t="str">
        <f t="shared" si="17"/>
        <v/>
      </c>
      <c r="AQ54" s="119" t="str">
        <f t="shared" si="18"/>
        <v/>
      </c>
      <c r="AR54" s="119" t="str">
        <f t="shared" si="19"/>
        <v/>
      </c>
      <c r="AS54" s="119" t="str">
        <f t="shared" si="20"/>
        <v/>
      </c>
      <c r="AT54" s="119" t="str">
        <f t="shared" si="21"/>
        <v/>
      </c>
      <c r="AU54" s="119" t="str">
        <f t="shared" si="22"/>
        <v/>
      </c>
      <c r="AV54" s="119" t="str">
        <f t="shared" si="23"/>
        <v/>
      </c>
      <c r="AW54" s="119" t="str">
        <f t="shared" si="24"/>
        <v/>
      </c>
      <c r="AX54" s="119" t="str">
        <f t="shared" si="25"/>
        <v/>
      </c>
      <c r="AY54" s="119" t="str">
        <f t="shared" si="26"/>
        <v/>
      </c>
      <c r="AZ54" s="119" t="str">
        <f t="shared" si="27"/>
        <v/>
      </c>
      <c r="BA54" s="119" t="str">
        <f t="shared" si="28"/>
        <v/>
      </c>
      <c r="BB54" s="119" t="str">
        <f t="shared" si="29"/>
        <v/>
      </c>
      <c r="BC54" s="119" t="str">
        <f t="shared" si="30"/>
        <v/>
      </c>
      <c r="BD54" s="119" t="str">
        <f t="shared" si="51"/>
        <v/>
      </c>
      <c r="BE54" s="119" t="str">
        <f t="shared" si="51"/>
        <v/>
      </c>
      <c r="BF54" s="119" t="str">
        <f t="shared" si="51"/>
        <v/>
      </c>
      <c r="BG54" s="119" t="str">
        <f t="shared" si="31"/>
        <v/>
      </c>
      <c r="BH54" s="75" t="str">
        <f t="shared" si="32"/>
        <v/>
      </c>
      <c r="BI54" s="66" t="str">
        <f t="shared" si="33"/>
        <v/>
      </c>
      <c r="BJ54" s="66" t="str">
        <f t="shared" si="34"/>
        <v/>
      </c>
      <c r="BK54" s="66" t="str">
        <f t="shared" si="35"/>
        <v/>
      </c>
      <c r="BL54" s="66" t="str">
        <f t="shared" si="36"/>
        <v/>
      </c>
      <c r="BM54" s="152" t="str">
        <f t="shared" si="37"/>
        <v/>
      </c>
      <c r="BN54" s="68" t="str">
        <f t="shared" si="38"/>
        <v/>
      </c>
      <c r="BO54" s="68" t="str">
        <f t="shared" si="39"/>
        <v/>
      </c>
      <c r="BP54" s="68" t="str">
        <f t="shared" si="40"/>
        <v/>
      </c>
      <c r="BQ54" s="68" t="str">
        <f t="shared" si="41"/>
        <v/>
      </c>
      <c r="BR54" s="68" t="str">
        <f t="shared" si="42"/>
        <v/>
      </c>
      <c r="BS54" s="68" t="str">
        <f t="shared" si="43"/>
        <v/>
      </c>
      <c r="BT54" s="128" t="str">
        <f t="shared" si="44"/>
        <v/>
      </c>
      <c r="BU54" s="130" t="str">
        <f t="shared" si="45"/>
        <v/>
      </c>
      <c r="BV54" s="130" t="str">
        <f t="shared" si="46"/>
        <v/>
      </c>
      <c r="BW54" s="130" t="str">
        <f t="shared" si="47"/>
        <v/>
      </c>
      <c r="BX54" s="73" t="str">
        <f t="shared" si="48"/>
        <v/>
      </c>
      <c r="BY54" s="68" t="str">
        <f t="shared" si="49"/>
        <v/>
      </c>
      <c r="BZ54" s="183" t="str">
        <f t="shared" si="50"/>
        <v/>
      </c>
      <c r="CA54" s="35" t="str">
        <f>รายชื่อ!E54</f>
        <v/>
      </c>
    </row>
    <row r="55" spans="1:79">
      <c r="A55" s="72">
        <f>รายชื่อ!A55</f>
        <v>53</v>
      </c>
      <c r="B55" s="77" t="str">
        <f>IF(รายชื่อ!C55="","",รายชื่อ!B55&amp;รายชื่อ!C55 &amp; "  " &amp; รายชื่อ!D55)</f>
        <v/>
      </c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1"/>
      <c r="V55" s="81"/>
      <c r="W55" s="81"/>
      <c r="X55" s="81"/>
      <c r="Y55" s="81"/>
      <c r="Z55" s="81"/>
      <c r="AA55" s="81"/>
      <c r="AB55" s="81"/>
      <c r="AC55" s="115"/>
      <c r="AD55" s="115"/>
      <c r="AE55" s="116"/>
      <c r="AF55" s="116"/>
      <c r="AG55" s="116"/>
      <c r="AH55" s="116"/>
      <c r="AI55" s="119" t="str">
        <f t="shared" si="10"/>
        <v/>
      </c>
      <c r="AJ55" s="119" t="str">
        <f t="shared" si="11"/>
        <v/>
      </c>
      <c r="AK55" s="119" t="str">
        <f t="shared" si="12"/>
        <v/>
      </c>
      <c r="AL55" s="119" t="str">
        <f t="shared" si="13"/>
        <v/>
      </c>
      <c r="AM55" s="119" t="str">
        <f t="shared" si="14"/>
        <v/>
      </c>
      <c r="AN55" s="119" t="str">
        <f t="shared" si="15"/>
        <v/>
      </c>
      <c r="AO55" s="119" t="str">
        <f t="shared" si="16"/>
        <v/>
      </c>
      <c r="AP55" s="119" t="str">
        <f t="shared" si="17"/>
        <v/>
      </c>
      <c r="AQ55" s="119" t="str">
        <f t="shared" si="18"/>
        <v/>
      </c>
      <c r="AR55" s="119" t="str">
        <f t="shared" si="19"/>
        <v/>
      </c>
      <c r="AS55" s="119" t="str">
        <f t="shared" si="20"/>
        <v/>
      </c>
      <c r="AT55" s="119" t="str">
        <f t="shared" si="21"/>
        <v/>
      </c>
      <c r="AU55" s="119" t="str">
        <f t="shared" si="22"/>
        <v/>
      </c>
      <c r="AV55" s="119" t="str">
        <f t="shared" si="23"/>
        <v/>
      </c>
      <c r="AW55" s="119" t="str">
        <f t="shared" si="24"/>
        <v/>
      </c>
      <c r="AX55" s="119" t="str">
        <f t="shared" si="25"/>
        <v/>
      </c>
      <c r="AY55" s="119" t="str">
        <f t="shared" si="26"/>
        <v/>
      </c>
      <c r="AZ55" s="119" t="str">
        <f t="shared" si="27"/>
        <v/>
      </c>
      <c r="BA55" s="119" t="str">
        <f t="shared" si="28"/>
        <v/>
      </c>
      <c r="BB55" s="119" t="str">
        <f t="shared" si="29"/>
        <v/>
      </c>
      <c r="BC55" s="119" t="str">
        <f t="shared" si="30"/>
        <v/>
      </c>
      <c r="BD55" s="119" t="str">
        <f t="shared" si="51"/>
        <v/>
      </c>
      <c r="BE55" s="119" t="str">
        <f t="shared" si="51"/>
        <v/>
      </c>
      <c r="BF55" s="119" t="str">
        <f t="shared" si="51"/>
        <v/>
      </c>
      <c r="BG55" s="119" t="str">
        <f t="shared" si="31"/>
        <v/>
      </c>
      <c r="BH55" s="75" t="str">
        <f t="shared" si="32"/>
        <v/>
      </c>
      <c r="BI55" s="66" t="str">
        <f t="shared" si="33"/>
        <v/>
      </c>
      <c r="BJ55" s="66" t="str">
        <f t="shared" si="34"/>
        <v/>
      </c>
      <c r="BK55" s="66" t="str">
        <f t="shared" si="35"/>
        <v/>
      </c>
      <c r="BL55" s="66" t="str">
        <f t="shared" si="36"/>
        <v/>
      </c>
      <c r="BM55" s="152" t="str">
        <f t="shared" si="37"/>
        <v/>
      </c>
      <c r="BN55" s="68" t="str">
        <f t="shared" si="38"/>
        <v/>
      </c>
      <c r="BO55" s="68" t="str">
        <f t="shared" si="39"/>
        <v/>
      </c>
      <c r="BP55" s="68" t="str">
        <f t="shared" si="40"/>
        <v/>
      </c>
      <c r="BQ55" s="68" t="str">
        <f t="shared" si="41"/>
        <v/>
      </c>
      <c r="BR55" s="68" t="str">
        <f t="shared" si="42"/>
        <v/>
      </c>
      <c r="BS55" s="68" t="str">
        <f t="shared" si="43"/>
        <v/>
      </c>
      <c r="BT55" s="128" t="str">
        <f t="shared" si="44"/>
        <v/>
      </c>
      <c r="BU55" s="130" t="str">
        <f t="shared" si="45"/>
        <v/>
      </c>
      <c r="BV55" s="130" t="str">
        <f t="shared" si="46"/>
        <v/>
      </c>
      <c r="BW55" s="130" t="str">
        <f t="shared" si="47"/>
        <v/>
      </c>
      <c r="BX55" s="73" t="str">
        <f t="shared" si="48"/>
        <v/>
      </c>
      <c r="BY55" s="68" t="str">
        <f t="shared" si="49"/>
        <v/>
      </c>
      <c r="BZ55" s="183" t="str">
        <f t="shared" si="50"/>
        <v/>
      </c>
      <c r="CA55" s="35" t="str">
        <f>รายชื่อ!E55</f>
        <v/>
      </c>
    </row>
    <row r="56" spans="1:79">
      <c r="A56" s="72">
        <f>รายชื่อ!A56</f>
        <v>54</v>
      </c>
      <c r="B56" s="77" t="str">
        <f>IF(รายชื่อ!C56="","",รายชื่อ!B56&amp;รายชื่อ!C56 &amp; "  " &amp; รายชื่อ!D56)</f>
        <v/>
      </c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1"/>
      <c r="V56" s="81"/>
      <c r="W56" s="81"/>
      <c r="X56" s="81"/>
      <c r="Y56" s="81"/>
      <c r="Z56" s="81"/>
      <c r="AA56" s="81"/>
      <c r="AB56" s="81"/>
      <c r="AC56" s="115"/>
      <c r="AD56" s="115"/>
      <c r="AE56" s="116"/>
      <c r="AF56" s="116"/>
      <c r="AG56" s="116"/>
      <c r="AH56" s="116"/>
      <c r="AI56" s="119" t="str">
        <f t="shared" si="10"/>
        <v/>
      </c>
      <c r="AJ56" s="119" t="str">
        <f t="shared" si="11"/>
        <v/>
      </c>
      <c r="AK56" s="119" t="str">
        <f t="shared" si="12"/>
        <v/>
      </c>
      <c r="AL56" s="119" t="str">
        <f t="shared" si="13"/>
        <v/>
      </c>
      <c r="AM56" s="119" t="str">
        <f t="shared" si="14"/>
        <v/>
      </c>
      <c r="AN56" s="119" t="str">
        <f t="shared" si="15"/>
        <v/>
      </c>
      <c r="AO56" s="119" t="str">
        <f t="shared" si="16"/>
        <v/>
      </c>
      <c r="AP56" s="119" t="str">
        <f t="shared" si="17"/>
        <v/>
      </c>
      <c r="AQ56" s="119" t="str">
        <f t="shared" si="18"/>
        <v/>
      </c>
      <c r="AR56" s="119" t="str">
        <f t="shared" si="19"/>
        <v/>
      </c>
      <c r="AS56" s="119" t="str">
        <f t="shared" si="20"/>
        <v/>
      </c>
      <c r="AT56" s="119" t="str">
        <f t="shared" si="21"/>
        <v/>
      </c>
      <c r="AU56" s="119" t="str">
        <f t="shared" si="22"/>
        <v/>
      </c>
      <c r="AV56" s="119" t="str">
        <f t="shared" si="23"/>
        <v/>
      </c>
      <c r="AW56" s="119" t="str">
        <f t="shared" si="24"/>
        <v/>
      </c>
      <c r="AX56" s="119" t="str">
        <f t="shared" si="25"/>
        <v/>
      </c>
      <c r="AY56" s="119" t="str">
        <f t="shared" si="26"/>
        <v/>
      </c>
      <c r="AZ56" s="119" t="str">
        <f t="shared" si="27"/>
        <v/>
      </c>
      <c r="BA56" s="119" t="str">
        <f t="shared" si="28"/>
        <v/>
      </c>
      <c r="BB56" s="119" t="str">
        <f t="shared" si="29"/>
        <v/>
      </c>
      <c r="BC56" s="119" t="str">
        <f t="shared" si="30"/>
        <v/>
      </c>
      <c r="BD56" s="119" t="str">
        <f t="shared" si="51"/>
        <v/>
      </c>
      <c r="BE56" s="119" t="str">
        <f t="shared" si="51"/>
        <v/>
      </c>
      <c r="BF56" s="119" t="str">
        <f t="shared" si="51"/>
        <v/>
      </c>
      <c r="BG56" s="119" t="str">
        <f t="shared" si="31"/>
        <v/>
      </c>
      <c r="BH56" s="75" t="str">
        <f t="shared" si="32"/>
        <v/>
      </c>
      <c r="BI56" s="66" t="str">
        <f t="shared" si="33"/>
        <v/>
      </c>
      <c r="BJ56" s="66" t="str">
        <f t="shared" si="34"/>
        <v/>
      </c>
      <c r="BK56" s="66" t="str">
        <f t="shared" si="35"/>
        <v/>
      </c>
      <c r="BL56" s="66" t="str">
        <f t="shared" si="36"/>
        <v/>
      </c>
      <c r="BM56" s="152" t="str">
        <f t="shared" si="37"/>
        <v/>
      </c>
      <c r="BN56" s="68" t="str">
        <f t="shared" si="38"/>
        <v/>
      </c>
      <c r="BO56" s="68" t="str">
        <f t="shared" si="39"/>
        <v/>
      </c>
      <c r="BP56" s="68" t="str">
        <f t="shared" si="40"/>
        <v/>
      </c>
      <c r="BQ56" s="68" t="str">
        <f t="shared" si="41"/>
        <v/>
      </c>
      <c r="BR56" s="68" t="str">
        <f t="shared" si="42"/>
        <v/>
      </c>
      <c r="BS56" s="68" t="str">
        <f t="shared" si="43"/>
        <v/>
      </c>
      <c r="BT56" s="128" t="str">
        <f t="shared" si="44"/>
        <v/>
      </c>
      <c r="BU56" s="130" t="str">
        <f t="shared" si="45"/>
        <v/>
      </c>
      <c r="BV56" s="130" t="str">
        <f t="shared" si="46"/>
        <v/>
      </c>
      <c r="BW56" s="130" t="str">
        <f t="shared" si="47"/>
        <v/>
      </c>
      <c r="BX56" s="73" t="str">
        <f t="shared" si="48"/>
        <v/>
      </c>
      <c r="BY56" s="68" t="str">
        <f t="shared" si="49"/>
        <v/>
      </c>
      <c r="BZ56" s="183" t="str">
        <f t="shared" si="50"/>
        <v/>
      </c>
      <c r="CA56" s="35" t="str">
        <f>รายชื่อ!E56</f>
        <v/>
      </c>
    </row>
    <row r="57" spans="1:79">
      <c r="A57" s="72">
        <f>รายชื่อ!A57</f>
        <v>55</v>
      </c>
      <c r="B57" s="77" t="str">
        <f>IF(รายชื่อ!C57="","",รายชื่อ!B57&amp;รายชื่อ!C57 &amp; "  " &amp; รายชื่อ!D57)</f>
        <v/>
      </c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1"/>
      <c r="V57" s="81"/>
      <c r="W57" s="81"/>
      <c r="X57" s="81"/>
      <c r="Y57" s="81"/>
      <c r="Z57" s="81"/>
      <c r="AA57" s="81"/>
      <c r="AB57" s="81"/>
      <c r="AC57" s="115"/>
      <c r="AD57" s="115"/>
      <c r="AE57" s="116"/>
      <c r="AF57" s="116"/>
      <c r="AG57" s="116"/>
      <c r="AH57" s="116"/>
      <c r="AI57" s="119" t="str">
        <f t="shared" si="10"/>
        <v/>
      </c>
      <c r="AJ57" s="119" t="str">
        <f t="shared" si="11"/>
        <v/>
      </c>
      <c r="AK57" s="119" t="str">
        <f t="shared" si="12"/>
        <v/>
      </c>
      <c r="AL57" s="119" t="str">
        <f t="shared" si="13"/>
        <v/>
      </c>
      <c r="AM57" s="119" t="str">
        <f t="shared" si="14"/>
        <v/>
      </c>
      <c r="AN57" s="119" t="str">
        <f t="shared" si="15"/>
        <v/>
      </c>
      <c r="AO57" s="119" t="str">
        <f t="shared" si="16"/>
        <v/>
      </c>
      <c r="AP57" s="119" t="str">
        <f t="shared" si="17"/>
        <v/>
      </c>
      <c r="AQ57" s="119" t="str">
        <f t="shared" si="18"/>
        <v/>
      </c>
      <c r="AR57" s="119" t="str">
        <f t="shared" si="19"/>
        <v/>
      </c>
      <c r="AS57" s="119" t="str">
        <f t="shared" si="20"/>
        <v/>
      </c>
      <c r="AT57" s="119" t="str">
        <f t="shared" si="21"/>
        <v/>
      </c>
      <c r="AU57" s="119" t="str">
        <f t="shared" si="22"/>
        <v/>
      </c>
      <c r="AV57" s="119" t="str">
        <f t="shared" si="23"/>
        <v/>
      </c>
      <c r="AW57" s="119" t="str">
        <f t="shared" si="24"/>
        <v/>
      </c>
      <c r="AX57" s="119" t="str">
        <f t="shared" si="25"/>
        <v/>
      </c>
      <c r="AY57" s="119" t="str">
        <f t="shared" si="26"/>
        <v/>
      </c>
      <c r="AZ57" s="119" t="str">
        <f t="shared" si="27"/>
        <v/>
      </c>
      <c r="BA57" s="119" t="str">
        <f t="shared" si="28"/>
        <v/>
      </c>
      <c r="BB57" s="119" t="str">
        <f t="shared" si="29"/>
        <v/>
      </c>
      <c r="BC57" s="119" t="str">
        <f t="shared" si="30"/>
        <v/>
      </c>
      <c r="BD57" s="119" t="str">
        <f t="shared" si="51"/>
        <v/>
      </c>
      <c r="BE57" s="119" t="str">
        <f t="shared" si="51"/>
        <v/>
      </c>
      <c r="BF57" s="119" t="str">
        <f t="shared" si="51"/>
        <v/>
      </c>
      <c r="BG57" s="119" t="str">
        <f t="shared" si="31"/>
        <v/>
      </c>
      <c r="BH57" s="75" t="str">
        <f t="shared" si="32"/>
        <v/>
      </c>
      <c r="BI57" s="66" t="str">
        <f t="shared" si="33"/>
        <v/>
      </c>
      <c r="BJ57" s="66" t="str">
        <f t="shared" si="34"/>
        <v/>
      </c>
      <c r="BK57" s="66" t="str">
        <f t="shared" si="35"/>
        <v/>
      </c>
      <c r="BL57" s="66" t="str">
        <f t="shared" si="36"/>
        <v/>
      </c>
      <c r="BM57" s="152" t="str">
        <f t="shared" si="37"/>
        <v/>
      </c>
      <c r="BN57" s="68" t="str">
        <f t="shared" si="38"/>
        <v/>
      </c>
      <c r="BO57" s="68" t="str">
        <f t="shared" si="39"/>
        <v/>
      </c>
      <c r="BP57" s="68" t="str">
        <f t="shared" si="40"/>
        <v/>
      </c>
      <c r="BQ57" s="68" t="str">
        <f t="shared" si="41"/>
        <v/>
      </c>
      <c r="BR57" s="68" t="str">
        <f t="shared" si="42"/>
        <v/>
      </c>
      <c r="BS57" s="68" t="str">
        <f t="shared" si="43"/>
        <v/>
      </c>
      <c r="BT57" s="128" t="str">
        <f t="shared" si="44"/>
        <v/>
      </c>
      <c r="BU57" s="130" t="str">
        <f t="shared" si="45"/>
        <v/>
      </c>
      <c r="BV57" s="130" t="str">
        <f t="shared" si="46"/>
        <v/>
      </c>
      <c r="BW57" s="130" t="str">
        <f t="shared" si="47"/>
        <v/>
      </c>
      <c r="BX57" s="73" t="str">
        <f t="shared" si="48"/>
        <v/>
      </c>
      <c r="BY57" s="68" t="str">
        <f t="shared" si="49"/>
        <v/>
      </c>
      <c r="BZ57" s="183" t="str">
        <f t="shared" si="50"/>
        <v/>
      </c>
      <c r="CA57" s="35" t="str">
        <f>รายชื่อ!E57</f>
        <v/>
      </c>
    </row>
    <row r="58" spans="1:79">
      <c r="A58" s="72">
        <f>รายชื่อ!A58</f>
        <v>56</v>
      </c>
      <c r="B58" s="77" t="str">
        <f>IF(รายชื่อ!C58="","",รายชื่อ!B58&amp;รายชื่อ!C58 &amp; "  " &amp; รายชื่อ!D58)</f>
        <v/>
      </c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1"/>
      <c r="V58" s="81"/>
      <c r="W58" s="81"/>
      <c r="X58" s="81"/>
      <c r="Y58" s="81"/>
      <c r="Z58" s="81"/>
      <c r="AA58" s="81"/>
      <c r="AB58" s="81"/>
      <c r="AC58" s="115"/>
      <c r="AD58" s="115"/>
      <c r="AE58" s="116"/>
      <c r="AF58" s="116"/>
      <c r="AG58" s="116"/>
      <c r="AH58" s="116"/>
      <c r="AI58" s="119" t="str">
        <f t="shared" si="10"/>
        <v/>
      </c>
      <c r="AJ58" s="119" t="str">
        <f t="shared" si="11"/>
        <v/>
      </c>
      <c r="AK58" s="119" t="str">
        <f t="shared" si="12"/>
        <v/>
      </c>
      <c r="AL58" s="119" t="str">
        <f t="shared" si="13"/>
        <v/>
      </c>
      <c r="AM58" s="119" t="str">
        <f t="shared" si="14"/>
        <v/>
      </c>
      <c r="AN58" s="119" t="str">
        <f t="shared" si="15"/>
        <v/>
      </c>
      <c r="AO58" s="119" t="str">
        <f t="shared" si="16"/>
        <v/>
      </c>
      <c r="AP58" s="119" t="str">
        <f t="shared" si="17"/>
        <v/>
      </c>
      <c r="AQ58" s="119" t="str">
        <f t="shared" si="18"/>
        <v/>
      </c>
      <c r="AR58" s="119" t="str">
        <f t="shared" si="19"/>
        <v/>
      </c>
      <c r="AS58" s="119" t="str">
        <f t="shared" si="20"/>
        <v/>
      </c>
      <c r="AT58" s="119" t="str">
        <f t="shared" si="21"/>
        <v/>
      </c>
      <c r="AU58" s="119" t="str">
        <f t="shared" si="22"/>
        <v/>
      </c>
      <c r="AV58" s="119" t="str">
        <f t="shared" si="23"/>
        <v/>
      </c>
      <c r="AW58" s="119" t="str">
        <f t="shared" si="24"/>
        <v/>
      </c>
      <c r="AX58" s="119" t="str">
        <f t="shared" si="25"/>
        <v/>
      </c>
      <c r="AY58" s="119" t="str">
        <f t="shared" si="26"/>
        <v/>
      </c>
      <c r="AZ58" s="119" t="str">
        <f t="shared" si="27"/>
        <v/>
      </c>
      <c r="BA58" s="119" t="str">
        <f t="shared" si="28"/>
        <v/>
      </c>
      <c r="BB58" s="119" t="str">
        <f t="shared" si="29"/>
        <v/>
      </c>
      <c r="BC58" s="119" t="str">
        <f t="shared" si="30"/>
        <v/>
      </c>
      <c r="BD58" s="119" t="str">
        <f t="shared" si="51"/>
        <v/>
      </c>
      <c r="BE58" s="119" t="str">
        <f t="shared" si="51"/>
        <v/>
      </c>
      <c r="BF58" s="119" t="str">
        <f t="shared" si="51"/>
        <v/>
      </c>
      <c r="BG58" s="119" t="str">
        <f t="shared" si="31"/>
        <v/>
      </c>
      <c r="BH58" s="75" t="str">
        <f t="shared" si="32"/>
        <v/>
      </c>
      <c r="BI58" s="66" t="str">
        <f t="shared" si="33"/>
        <v/>
      </c>
      <c r="BJ58" s="66" t="str">
        <f t="shared" si="34"/>
        <v/>
      </c>
      <c r="BK58" s="66" t="str">
        <f t="shared" si="35"/>
        <v/>
      </c>
      <c r="BL58" s="66" t="str">
        <f t="shared" si="36"/>
        <v/>
      </c>
      <c r="BM58" s="152" t="str">
        <f t="shared" si="37"/>
        <v/>
      </c>
      <c r="BN58" s="68" t="str">
        <f t="shared" si="38"/>
        <v/>
      </c>
      <c r="BO58" s="68" t="str">
        <f t="shared" si="39"/>
        <v/>
      </c>
      <c r="BP58" s="68" t="str">
        <f t="shared" si="40"/>
        <v/>
      </c>
      <c r="BQ58" s="68" t="str">
        <f t="shared" si="41"/>
        <v/>
      </c>
      <c r="BR58" s="68" t="str">
        <f t="shared" si="42"/>
        <v/>
      </c>
      <c r="BS58" s="68" t="str">
        <f t="shared" si="43"/>
        <v/>
      </c>
      <c r="BT58" s="128" t="str">
        <f t="shared" si="44"/>
        <v/>
      </c>
      <c r="BU58" s="130" t="str">
        <f t="shared" si="45"/>
        <v/>
      </c>
      <c r="BV58" s="130" t="str">
        <f t="shared" si="46"/>
        <v/>
      </c>
      <c r="BW58" s="130" t="str">
        <f t="shared" si="47"/>
        <v/>
      </c>
      <c r="BX58" s="73" t="str">
        <f t="shared" si="48"/>
        <v/>
      </c>
      <c r="BY58" s="68" t="str">
        <f t="shared" si="49"/>
        <v/>
      </c>
      <c r="BZ58" s="183" t="str">
        <f t="shared" si="50"/>
        <v/>
      </c>
      <c r="CA58" s="35" t="str">
        <f>รายชื่อ!E58</f>
        <v/>
      </c>
    </row>
    <row r="59" spans="1:79">
      <c r="A59" s="72">
        <f>รายชื่อ!A59</f>
        <v>57</v>
      </c>
      <c r="B59" s="77" t="str">
        <f>IF(รายชื่อ!C59="","",รายชื่อ!B59&amp;รายชื่อ!C59 &amp; "  " &amp; รายชื่อ!D59)</f>
        <v/>
      </c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1"/>
      <c r="V59" s="81"/>
      <c r="W59" s="81"/>
      <c r="X59" s="81"/>
      <c r="Y59" s="81"/>
      <c r="Z59" s="81"/>
      <c r="AA59" s="81"/>
      <c r="AB59" s="81"/>
      <c r="AC59" s="115"/>
      <c r="AD59" s="115"/>
      <c r="AE59" s="116"/>
      <c r="AF59" s="116"/>
      <c r="AG59" s="116"/>
      <c r="AH59" s="116"/>
      <c r="AI59" s="119" t="str">
        <f t="shared" si="10"/>
        <v/>
      </c>
      <c r="AJ59" s="119" t="str">
        <f t="shared" si="11"/>
        <v/>
      </c>
      <c r="AK59" s="119" t="str">
        <f t="shared" si="12"/>
        <v/>
      </c>
      <c r="AL59" s="119" t="str">
        <f t="shared" si="13"/>
        <v/>
      </c>
      <c r="AM59" s="119" t="str">
        <f t="shared" si="14"/>
        <v/>
      </c>
      <c r="AN59" s="119" t="str">
        <f t="shared" si="15"/>
        <v/>
      </c>
      <c r="AO59" s="119" t="str">
        <f t="shared" si="16"/>
        <v/>
      </c>
      <c r="AP59" s="119" t="str">
        <f t="shared" si="17"/>
        <v/>
      </c>
      <c r="AQ59" s="119" t="str">
        <f t="shared" si="18"/>
        <v/>
      </c>
      <c r="AR59" s="119" t="str">
        <f t="shared" si="19"/>
        <v/>
      </c>
      <c r="AS59" s="119" t="str">
        <f t="shared" si="20"/>
        <v/>
      </c>
      <c r="AT59" s="119" t="str">
        <f t="shared" si="21"/>
        <v/>
      </c>
      <c r="AU59" s="119" t="str">
        <f t="shared" si="22"/>
        <v/>
      </c>
      <c r="AV59" s="119" t="str">
        <f t="shared" si="23"/>
        <v/>
      </c>
      <c r="AW59" s="119" t="str">
        <f t="shared" si="24"/>
        <v/>
      </c>
      <c r="AX59" s="119" t="str">
        <f t="shared" si="25"/>
        <v/>
      </c>
      <c r="AY59" s="119" t="str">
        <f t="shared" si="26"/>
        <v/>
      </c>
      <c r="AZ59" s="119" t="str">
        <f t="shared" si="27"/>
        <v/>
      </c>
      <c r="BA59" s="119" t="str">
        <f t="shared" si="28"/>
        <v/>
      </c>
      <c r="BB59" s="119" t="str">
        <f t="shared" si="29"/>
        <v/>
      </c>
      <c r="BC59" s="119" t="str">
        <f t="shared" si="30"/>
        <v/>
      </c>
      <c r="BD59" s="119" t="str">
        <f t="shared" si="51"/>
        <v/>
      </c>
      <c r="BE59" s="119" t="str">
        <f t="shared" si="51"/>
        <v/>
      </c>
      <c r="BF59" s="119" t="str">
        <f t="shared" si="51"/>
        <v/>
      </c>
      <c r="BG59" s="119" t="str">
        <f t="shared" si="31"/>
        <v/>
      </c>
      <c r="BH59" s="75" t="str">
        <f t="shared" si="32"/>
        <v/>
      </c>
      <c r="BI59" s="66" t="str">
        <f t="shared" si="33"/>
        <v/>
      </c>
      <c r="BJ59" s="66" t="str">
        <f t="shared" si="34"/>
        <v/>
      </c>
      <c r="BK59" s="66" t="str">
        <f t="shared" si="35"/>
        <v/>
      </c>
      <c r="BL59" s="66" t="str">
        <f t="shared" si="36"/>
        <v/>
      </c>
      <c r="BM59" s="152" t="str">
        <f t="shared" si="37"/>
        <v/>
      </c>
      <c r="BN59" s="68" t="str">
        <f t="shared" si="38"/>
        <v/>
      </c>
      <c r="BO59" s="68" t="str">
        <f t="shared" si="39"/>
        <v/>
      </c>
      <c r="BP59" s="68" t="str">
        <f t="shared" si="40"/>
        <v/>
      </c>
      <c r="BQ59" s="68" t="str">
        <f t="shared" si="41"/>
        <v/>
      </c>
      <c r="BR59" s="68" t="str">
        <f t="shared" si="42"/>
        <v/>
      </c>
      <c r="BS59" s="68" t="str">
        <f t="shared" si="43"/>
        <v/>
      </c>
      <c r="BT59" s="128" t="str">
        <f t="shared" si="44"/>
        <v/>
      </c>
      <c r="BU59" s="130" t="str">
        <f t="shared" si="45"/>
        <v/>
      </c>
      <c r="BV59" s="130" t="str">
        <f t="shared" si="46"/>
        <v/>
      </c>
      <c r="BW59" s="130" t="str">
        <f t="shared" si="47"/>
        <v/>
      </c>
      <c r="BX59" s="73" t="str">
        <f t="shared" si="48"/>
        <v/>
      </c>
      <c r="BY59" s="68" t="str">
        <f t="shared" si="49"/>
        <v/>
      </c>
      <c r="BZ59" s="183" t="str">
        <f t="shared" si="50"/>
        <v/>
      </c>
      <c r="CA59" s="35" t="str">
        <f>รายชื่อ!E59</f>
        <v/>
      </c>
    </row>
    <row r="60" spans="1:79">
      <c r="A60" s="72">
        <f>รายชื่อ!A60</f>
        <v>58</v>
      </c>
      <c r="B60" s="77" t="str">
        <f>IF(รายชื่อ!C60="","",รายชื่อ!B60&amp;รายชื่อ!C60 &amp; "  " &amp; รายชื่อ!D60)</f>
        <v/>
      </c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1"/>
      <c r="V60" s="81"/>
      <c r="W60" s="81"/>
      <c r="X60" s="81"/>
      <c r="Y60" s="81"/>
      <c r="Z60" s="81"/>
      <c r="AA60" s="81"/>
      <c r="AB60" s="81"/>
      <c r="AC60" s="115"/>
      <c r="AD60" s="115"/>
      <c r="AE60" s="116"/>
      <c r="AF60" s="116"/>
      <c r="AG60" s="116"/>
      <c r="AH60" s="116"/>
      <c r="AI60" s="119" t="str">
        <f t="shared" si="10"/>
        <v/>
      </c>
      <c r="AJ60" s="119" t="str">
        <f t="shared" si="11"/>
        <v/>
      </c>
      <c r="AK60" s="119" t="str">
        <f t="shared" si="12"/>
        <v/>
      </c>
      <c r="AL60" s="119" t="str">
        <f t="shared" si="13"/>
        <v/>
      </c>
      <c r="AM60" s="119" t="str">
        <f t="shared" si="14"/>
        <v/>
      </c>
      <c r="AN60" s="119" t="str">
        <f t="shared" si="15"/>
        <v/>
      </c>
      <c r="AO60" s="119" t="str">
        <f t="shared" si="16"/>
        <v/>
      </c>
      <c r="AP60" s="119" t="str">
        <f t="shared" si="17"/>
        <v/>
      </c>
      <c r="AQ60" s="119" t="str">
        <f t="shared" si="18"/>
        <v/>
      </c>
      <c r="AR60" s="119" t="str">
        <f t="shared" si="19"/>
        <v/>
      </c>
      <c r="AS60" s="119" t="str">
        <f t="shared" si="20"/>
        <v/>
      </c>
      <c r="AT60" s="119" t="str">
        <f t="shared" si="21"/>
        <v/>
      </c>
      <c r="AU60" s="119" t="str">
        <f t="shared" si="22"/>
        <v/>
      </c>
      <c r="AV60" s="119" t="str">
        <f t="shared" si="23"/>
        <v/>
      </c>
      <c r="AW60" s="119" t="str">
        <f t="shared" si="24"/>
        <v/>
      </c>
      <c r="AX60" s="119" t="str">
        <f t="shared" si="25"/>
        <v/>
      </c>
      <c r="AY60" s="119" t="str">
        <f t="shared" si="26"/>
        <v/>
      </c>
      <c r="AZ60" s="119" t="str">
        <f t="shared" si="27"/>
        <v/>
      </c>
      <c r="BA60" s="119" t="str">
        <f t="shared" si="28"/>
        <v/>
      </c>
      <c r="BB60" s="119" t="str">
        <f t="shared" si="29"/>
        <v/>
      </c>
      <c r="BC60" s="119" t="str">
        <f t="shared" si="30"/>
        <v/>
      </c>
      <c r="BD60" s="119" t="str">
        <f t="shared" si="51"/>
        <v/>
      </c>
      <c r="BE60" s="119" t="str">
        <f t="shared" si="51"/>
        <v/>
      </c>
      <c r="BF60" s="119" t="str">
        <f t="shared" si="51"/>
        <v/>
      </c>
      <c r="BG60" s="119" t="str">
        <f t="shared" si="31"/>
        <v/>
      </c>
      <c r="BH60" s="75" t="str">
        <f t="shared" si="32"/>
        <v/>
      </c>
      <c r="BI60" s="66" t="str">
        <f t="shared" si="33"/>
        <v/>
      </c>
      <c r="BJ60" s="66" t="str">
        <f t="shared" si="34"/>
        <v/>
      </c>
      <c r="BK60" s="66" t="str">
        <f t="shared" si="35"/>
        <v/>
      </c>
      <c r="BL60" s="66" t="str">
        <f t="shared" si="36"/>
        <v/>
      </c>
      <c r="BM60" s="152" t="str">
        <f t="shared" si="37"/>
        <v/>
      </c>
      <c r="BN60" s="68" t="str">
        <f t="shared" si="38"/>
        <v/>
      </c>
      <c r="BO60" s="68" t="str">
        <f t="shared" si="39"/>
        <v/>
      </c>
      <c r="BP60" s="68" t="str">
        <f t="shared" si="40"/>
        <v/>
      </c>
      <c r="BQ60" s="68" t="str">
        <f t="shared" si="41"/>
        <v/>
      </c>
      <c r="BR60" s="68" t="str">
        <f t="shared" si="42"/>
        <v/>
      </c>
      <c r="BS60" s="68" t="str">
        <f t="shared" si="43"/>
        <v/>
      </c>
      <c r="BT60" s="128" t="str">
        <f t="shared" si="44"/>
        <v/>
      </c>
      <c r="BU60" s="130" t="str">
        <f t="shared" si="45"/>
        <v/>
      </c>
      <c r="BV60" s="130" t="str">
        <f t="shared" si="46"/>
        <v/>
      </c>
      <c r="BW60" s="130" t="str">
        <f t="shared" si="47"/>
        <v/>
      </c>
      <c r="BX60" s="73" t="str">
        <f t="shared" si="48"/>
        <v/>
      </c>
      <c r="BY60" s="68" t="str">
        <f t="shared" si="49"/>
        <v/>
      </c>
      <c r="BZ60" s="183" t="str">
        <f t="shared" si="50"/>
        <v/>
      </c>
      <c r="CA60" s="35" t="str">
        <f>รายชื่อ!E60</f>
        <v/>
      </c>
    </row>
    <row r="61" spans="1:79">
      <c r="A61" s="72">
        <f>รายชื่อ!A61</f>
        <v>59</v>
      </c>
      <c r="B61" s="77" t="str">
        <f>IF(รายชื่อ!C61="","",รายชื่อ!B61&amp;รายชื่อ!C61 &amp; "  " &amp; รายชื่อ!D61)</f>
        <v/>
      </c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1"/>
      <c r="V61" s="81"/>
      <c r="W61" s="81"/>
      <c r="X61" s="81"/>
      <c r="Y61" s="81"/>
      <c r="Z61" s="81"/>
      <c r="AA61" s="81"/>
      <c r="AB61" s="81"/>
      <c r="AC61" s="115"/>
      <c r="AD61" s="115"/>
      <c r="AE61" s="116"/>
      <c r="AF61" s="116"/>
      <c r="AG61" s="116"/>
      <c r="AH61" s="116"/>
      <c r="AI61" s="119" t="str">
        <f t="shared" si="10"/>
        <v/>
      </c>
      <c r="AJ61" s="119" t="str">
        <f t="shared" si="11"/>
        <v/>
      </c>
      <c r="AK61" s="119" t="str">
        <f t="shared" si="12"/>
        <v/>
      </c>
      <c r="AL61" s="119" t="str">
        <f t="shared" si="13"/>
        <v/>
      </c>
      <c r="AM61" s="119" t="str">
        <f t="shared" si="14"/>
        <v/>
      </c>
      <c r="AN61" s="119" t="str">
        <f t="shared" si="15"/>
        <v/>
      </c>
      <c r="AO61" s="119" t="str">
        <f t="shared" si="16"/>
        <v/>
      </c>
      <c r="AP61" s="119" t="str">
        <f t="shared" si="17"/>
        <v/>
      </c>
      <c r="AQ61" s="119" t="str">
        <f t="shared" si="18"/>
        <v/>
      </c>
      <c r="AR61" s="119" t="str">
        <f t="shared" si="19"/>
        <v/>
      </c>
      <c r="AS61" s="119" t="str">
        <f t="shared" si="20"/>
        <v/>
      </c>
      <c r="AT61" s="119" t="str">
        <f t="shared" si="21"/>
        <v/>
      </c>
      <c r="AU61" s="119" t="str">
        <f t="shared" si="22"/>
        <v/>
      </c>
      <c r="AV61" s="119" t="str">
        <f t="shared" si="23"/>
        <v/>
      </c>
      <c r="AW61" s="119" t="str">
        <f t="shared" si="24"/>
        <v/>
      </c>
      <c r="AX61" s="119" t="str">
        <f t="shared" si="25"/>
        <v/>
      </c>
      <c r="AY61" s="119" t="str">
        <f t="shared" si="26"/>
        <v/>
      </c>
      <c r="AZ61" s="119" t="str">
        <f t="shared" si="27"/>
        <v/>
      </c>
      <c r="BA61" s="119" t="str">
        <f t="shared" si="28"/>
        <v/>
      </c>
      <c r="BB61" s="119" t="str">
        <f t="shared" si="29"/>
        <v/>
      </c>
      <c r="BC61" s="119" t="str">
        <f t="shared" si="30"/>
        <v/>
      </c>
      <c r="BD61" s="119" t="str">
        <f t="shared" si="51"/>
        <v/>
      </c>
      <c r="BE61" s="119" t="str">
        <f t="shared" si="51"/>
        <v/>
      </c>
      <c r="BF61" s="119" t="str">
        <f t="shared" si="51"/>
        <v/>
      </c>
      <c r="BG61" s="119" t="str">
        <f t="shared" si="31"/>
        <v/>
      </c>
      <c r="BH61" s="75" t="str">
        <f t="shared" si="32"/>
        <v/>
      </c>
      <c r="BI61" s="66" t="str">
        <f t="shared" si="33"/>
        <v/>
      </c>
      <c r="BJ61" s="66" t="str">
        <f t="shared" si="34"/>
        <v/>
      </c>
      <c r="BK61" s="66" t="str">
        <f t="shared" si="35"/>
        <v/>
      </c>
      <c r="BL61" s="66" t="str">
        <f t="shared" si="36"/>
        <v/>
      </c>
      <c r="BM61" s="152" t="str">
        <f t="shared" si="37"/>
        <v/>
      </c>
      <c r="BN61" s="68" t="str">
        <f t="shared" si="38"/>
        <v/>
      </c>
      <c r="BO61" s="68" t="str">
        <f t="shared" si="39"/>
        <v/>
      </c>
      <c r="BP61" s="68" t="str">
        <f t="shared" si="40"/>
        <v/>
      </c>
      <c r="BQ61" s="68" t="str">
        <f t="shared" si="41"/>
        <v/>
      </c>
      <c r="BR61" s="68" t="str">
        <f t="shared" si="42"/>
        <v/>
      </c>
      <c r="BS61" s="68" t="str">
        <f t="shared" si="43"/>
        <v/>
      </c>
      <c r="BT61" s="128" t="str">
        <f t="shared" si="44"/>
        <v/>
      </c>
      <c r="BU61" s="130" t="str">
        <f t="shared" si="45"/>
        <v/>
      </c>
      <c r="BV61" s="130" t="str">
        <f t="shared" si="46"/>
        <v/>
      </c>
      <c r="BW61" s="130" t="str">
        <f t="shared" si="47"/>
        <v/>
      </c>
      <c r="BX61" s="73" t="str">
        <f t="shared" si="48"/>
        <v/>
      </c>
      <c r="BY61" s="68" t="str">
        <f t="shared" si="49"/>
        <v/>
      </c>
      <c r="BZ61" s="183" t="str">
        <f t="shared" si="50"/>
        <v/>
      </c>
      <c r="CA61" s="35" t="str">
        <f>รายชื่อ!E61</f>
        <v/>
      </c>
    </row>
    <row r="62" spans="1:79">
      <c r="A62" s="74">
        <f>รายชื่อ!A62</f>
        <v>60</v>
      </c>
      <c r="B62" s="78" t="str">
        <f>IF(รายชื่อ!C62="","",รายชื่อ!B62&amp;รายชื่อ!C62 &amp; "  " &amp; รายชื่อ!D62)</f>
        <v/>
      </c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3"/>
      <c r="V62" s="83"/>
      <c r="W62" s="83"/>
      <c r="X62" s="83"/>
      <c r="Y62" s="83"/>
      <c r="Z62" s="83"/>
      <c r="AA62" s="83"/>
      <c r="AB62" s="83"/>
      <c r="AC62" s="117"/>
      <c r="AD62" s="117"/>
      <c r="AE62" s="118"/>
      <c r="AF62" s="118"/>
      <c r="AG62" s="118"/>
      <c r="AH62" s="118"/>
      <c r="AI62" s="120" t="str">
        <f t="shared" si="10"/>
        <v/>
      </c>
      <c r="AJ62" s="120" t="str">
        <f t="shared" si="11"/>
        <v/>
      </c>
      <c r="AK62" s="120" t="str">
        <f t="shared" si="12"/>
        <v/>
      </c>
      <c r="AL62" s="120" t="str">
        <f t="shared" si="13"/>
        <v/>
      </c>
      <c r="AM62" s="120" t="str">
        <f t="shared" si="14"/>
        <v/>
      </c>
      <c r="AN62" s="120" t="str">
        <f t="shared" si="15"/>
        <v/>
      </c>
      <c r="AO62" s="120" t="str">
        <f t="shared" si="16"/>
        <v/>
      </c>
      <c r="AP62" s="120" t="str">
        <f t="shared" si="17"/>
        <v/>
      </c>
      <c r="AQ62" s="120" t="str">
        <f t="shared" si="18"/>
        <v/>
      </c>
      <c r="AR62" s="120" t="str">
        <f t="shared" si="19"/>
        <v/>
      </c>
      <c r="AS62" s="120" t="str">
        <f t="shared" si="20"/>
        <v/>
      </c>
      <c r="AT62" s="120" t="str">
        <f t="shared" si="21"/>
        <v/>
      </c>
      <c r="AU62" s="120" t="str">
        <f t="shared" si="22"/>
        <v/>
      </c>
      <c r="AV62" s="120" t="str">
        <f t="shared" si="23"/>
        <v/>
      </c>
      <c r="AW62" s="120" t="str">
        <f t="shared" si="24"/>
        <v/>
      </c>
      <c r="AX62" s="120" t="str">
        <f t="shared" si="25"/>
        <v/>
      </c>
      <c r="AY62" s="120" t="str">
        <f t="shared" si="26"/>
        <v/>
      </c>
      <c r="AZ62" s="120" t="str">
        <f t="shared" si="27"/>
        <v/>
      </c>
      <c r="BA62" s="120" t="str">
        <f t="shared" si="28"/>
        <v/>
      </c>
      <c r="BB62" s="120" t="str">
        <f t="shared" si="29"/>
        <v/>
      </c>
      <c r="BC62" s="120" t="str">
        <f t="shared" si="30"/>
        <v/>
      </c>
      <c r="BD62" s="120" t="str">
        <f t="shared" si="51"/>
        <v/>
      </c>
      <c r="BE62" s="120" t="str">
        <f t="shared" si="51"/>
        <v/>
      </c>
      <c r="BF62" s="120" t="str">
        <f t="shared" si="51"/>
        <v/>
      </c>
      <c r="BG62" s="120" t="str">
        <f t="shared" si="31"/>
        <v/>
      </c>
      <c r="BH62" s="125" t="str">
        <f t="shared" si="32"/>
        <v/>
      </c>
      <c r="BI62" s="126" t="str">
        <f t="shared" si="33"/>
        <v/>
      </c>
      <c r="BJ62" s="126" t="str">
        <f t="shared" si="34"/>
        <v/>
      </c>
      <c r="BK62" s="126" t="str">
        <f t="shared" si="35"/>
        <v/>
      </c>
      <c r="BL62" s="126" t="str">
        <f t="shared" si="36"/>
        <v/>
      </c>
      <c r="BM62" s="153" t="str">
        <f t="shared" si="37"/>
        <v/>
      </c>
      <c r="BN62" s="35" t="str">
        <f t="shared" si="38"/>
        <v/>
      </c>
      <c r="BO62" s="35" t="str">
        <f t="shared" si="39"/>
        <v/>
      </c>
      <c r="BP62" s="35" t="str">
        <f t="shared" si="40"/>
        <v/>
      </c>
      <c r="BQ62" s="35" t="str">
        <f t="shared" si="41"/>
        <v/>
      </c>
      <c r="BR62" s="35" t="str">
        <f t="shared" si="42"/>
        <v/>
      </c>
      <c r="BS62" s="35" t="str">
        <f t="shared" si="43"/>
        <v/>
      </c>
      <c r="BT62" s="129" t="str">
        <f t="shared" si="44"/>
        <v/>
      </c>
      <c r="BU62" s="28" t="str">
        <f t="shared" si="45"/>
        <v/>
      </c>
      <c r="BV62" s="28" t="str">
        <f t="shared" si="46"/>
        <v/>
      </c>
      <c r="BW62" s="28" t="str">
        <f t="shared" si="47"/>
        <v/>
      </c>
      <c r="BX62" s="134" t="str">
        <f t="shared" si="48"/>
        <v/>
      </c>
      <c r="BY62" s="35" t="str">
        <f t="shared" si="49"/>
        <v/>
      </c>
      <c r="BZ62" s="184" t="str">
        <f t="shared" si="50"/>
        <v/>
      </c>
      <c r="CA62" s="35" t="str">
        <f>รายชื่อ!E62</f>
        <v/>
      </c>
    </row>
  </sheetData>
  <sheetProtection algorithmName="SHA-512" hashValue="hDH7nGfeSpuN25f2jo4Va45TtgukGfOo/foNPbBFfG/O4nEkEfTkqEibYNS4M/Wq0EzE7AwzYkzsoLCcfDdlTw==" saltValue="zUTjsSOBOcbz4VBdzFAVxg==" spinCount="100000" sheet="1" objects="1" scenarios="1"/>
  <protectedRanges>
    <protectedRange sqref="C3:AH62" name="ช่วง1"/>
  </protectedRanges>
  <mergeCells count="16">
    <mergeCell ref="BZ1:BZ2"/>
    <mergeCell ref="CA1:CA2"/>
    <mergeCell ref="A1:A2"/>
    <mergeCell ref="B1:B2"/>
    <mergeCell ref="C1:AA1"/>
    <mergeCell ref="AC1:AH1"/>
    <mergeCell ref="AI1:BG1"/>
    <mergeCell ref="BT1:BT2"/>
    <mergeCell ref="BU1:BW1"/>
    <mergeCell ref="BX1:BX2"/>
    <mergeCell ref="BY1:BY2"/>
    <mergeCell ref="AB1:AB2"/>
    <mergeCell ref="BH1:BL1"/>
    <mergeCell ref="BN1:BR1"/>
    <mergeCell ref="BS1:BS2"/>
    <mergeCell ref="BM1:BM2"/>
  </mergeCells>
  <conditionalFormatting sqref="BT3:BT62">
    <cfRule type="containsText" dxfId="15" priority="15" operator="containsText" text="ไม่มีจุดแข็ง">
      <formula>NOT(ISERROR(SEARCH("ไม่มีจุดแข็ง",BT3)))</formula>
    </cfRule>
    <cfRule type="containsText" dxfId="14" priority="16" operator="containsText" text="มีจุดแข็ง">
      <formula>NOT(ISERROR(SEARCH("มีจุดแข็ง",BT3)))</formula>
    </cfRule>
  </conditionalFormatting>
  <conditionalFormatting sqref="BY3:BY62">
    <cfRule type="containsText" dxfId="13" priority="11" operator="containsText" text="ปกติ">
      <formula>NOT(ISERROR(SEARCH("ปกติ",BY3)))</formula>
    </cfRule>
    <cfRule type="containsText" dxfId="12" priority="12" operator="containsText" text="มีปัญหา">
      <formula>NOT(ISERROR(SEARCH("มีปัญหา",BY3)))</formula>
    </cfRule>
    <cfRule type="containsText" dxfId="11" priority="13" operator="containsText" text="เสี่ยง">
      <formula>NOT(ISERROR(SEARCH("เสี่ยง",BY3)))</formula>
    </cfRule>
    <cfRule type="containsText" dxfId="10" priority="14" operator="containsText" text="เสี่ยง">
      <formula>NOT(ISERROR(SEARCH("เสี่ยง",BY3)))</formula>
    </cfRule>
  </conditionalFormatting>
  <conditionalFormatting sqref="C3:AA62">
    <cfRule type="containsText" dxfId="9" priority="8" operator="containsText" text="ค่อนข้างจริง">
      <formula>NOT(ISERROR(SEARCH("ค่อนข้างจริง",C3)))</formula>
    </cfRule>
    <cfRule type="containsText" dxfId="8" priority="9" operator="containsText" text="ไม่จริง">
      <formula>NOT(ISERROR(SEARCH("ไม่จริง",C3)))</formula>
    </cfRule>
    <cfRule type="containsText" dxfId="7" priority="10" operator="containsText" text="จริง">
      <formula>NOT(ISERROR(SEARCH("จริง",C3)))</formula>
    </cfRule>
  </conditionalFormatting>
  <conditionalFormatting sqref="BS3:BS62">
    <cfRule type="containsText" dxfId="6" priority="5" operator="containsText" text="มีปัญหา">
      <formula>NOT(ISERROR(SEARCH("มีปัญหา",BS3)))</formula>
    </cfRule>
    <cfRule type="containsText" dxfId="5" priority="6" operator="containsText" text="เสี่ยง">
      <formula>NOT(ISERROR(SEARCH("เสี่ยง",BS3)))</formula>
    </cfRule>
    <cfRule type="containsText" dxfId="4" priority="7" operator="containsText" text="ปกติ">
      <formula>NOT(ISERROR(SEARCH("ปกติ",BS3)))</formula>
    </cfRule>
  </conditionalFormatting>
  <conditionalFormatting sqref="BZ3:BZ62">
    <cfRule type="containsText" dxfId="3" priority="1" operator="containsText" text="ปกติ">
      <formula>NOT(ISERROR(SEARCH("ปกติ",BZ3)))</formula>
    </cfRule>
    <cfRule type="containsText" dxfId="2" priority="2" operator="containsText" text="มีปัญหา">
      <formula>NOT(ISERROR(SEARCH("มีปัญหา",BZ3)))</formula>
    </cfRule>
    <cfRule type="containsText" dxfId="1" priority="3" operator="containsText" text="เสี่ยง">
      <formula>NOT(ISERROR(SEARCH("เสี่ยง",BZ3)))</formula>
    </cfRule>
    <cfRule type="containsText" dxfId="0" priority="4" operator="containsText" text="เสี่ยง">
      <formula>NOT(ISERROR(SEARCH("เสี่ยง",BZ3)))</formula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List!$B$2:$B$4</xm:f>
          </x14:formula1>
          <xm:sqref>C3:AA62</xm:sqref>
        </x14:dataValidation>
        <x14:dataValidation type="list" allowBlank="1" showInputMessage="1" showErrorMessage="1">
          <x14:formula1>
            <xm:f>List!$F$2:$F$5</xm:f>
          </x14:formula1>
          <xm:sqref>AC3:AC62</xm:sqref>
        </x14:dataValidation>
        <x14:dataValidation type="list" allowBlank="1" showInputMessage="1" showErrorMessage="1">
          <x14:formula1>
            <xm:f>List!$G$2:$G$5</xm:f>
          </x14:formula1>
          <xm:sqref>AD3:AD62</xm:sqref>
        </x14:dataValidation>
        <x14:dataValidation type="list" allowBlank="1" showInputMessage="1" showErrorMessage="1">
          <x14:formula1>
            <xm:f>List!$H$2:$H$5</xm:f>
          </x14:formula1>
          <xm:sqref>AE3:AH62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SDQBlankForm"/>
  <dimension ref="A1:Q87"/>
  <sheetViews>
    <sheetView workbookViewId="0">
      <pane xSplit="13" ySplit="7" topLeftCell="N8" activePane="bottomRight" state="frozen"/>
      <selection pane="topRight" activeCell="H1" sqref="H1"/>
      <selection pane="bottomLeft" activeCell="A8" sqref="A8"/>
      <selection pane="bottomRight" activeCell="P11" sqref="P11"/>
    </sheetView>
  </sheetViews>
  <sheetFormatPr defaultColWidth="9" defaultRowHeight="21"/>
  <cols>
    <col min="1" max="1" width="1.85546875" style="1" customWidth="1"/>
    <col min="2" max="13" width="6.5703125" style="1" customWidth="1"/>
    <col min="14" max="14" width="9" style="1" customWidth="1"/>
    <col min="15" max="16384" width="9" style="1"/>
  </cols>
  <sheetData>
    <row r="1" spans="1:17">
      <c r="A1" s="264" t="s">
        <v>157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2"/>
      <c r="O1" s="22"/>
      <c r="P1" s="22"/>
      <c r="Q1" s="22"/>
    </row>
    <row r="2" spans="1:17">
      <c r="A2" s="19"/>
      <c r="B2" s="43" t="s">
        <v>15</v>
      </c>
      <c r="C2" s="263"/>
      <c r="D2" s="263"/>
      <c r="E2" s="263"/>
      <c r="F2" s="263"/>
      <c r="G2" s="263"/>
      <c r="H2" s="263"/>
      <c r="I2" s="263"/>
      <c r="J2" s="43" t="s">
        <v>7</v>
      </c>
      <c r="K2" s="147"/>
      <c r="L2" s="36" t="s">
        <v>8</v>
      </c>
      <c r="M2" s="59"/>
      <c r="N2" s="22"/>
      <c r="O2" s="22"/>
      <c r="P2" s="22"/>
      <c r="Q2" s="22"/>
    </row>
    <row r="3" spans="1:17" ht="3.75" customHeight="1">
      <c r="A3" s="19"/>
      <c r="B3" s="43"/>
      <c r="C3" s="43"/>
      <c r="D3" s="43"/>
      <c r="E3" s="43"/>
      <c r="F3" s="43"/>
      <c r="G3" s="43"/>
      <c r="H3" s="43"/>
      <c r="I3" s="43"/>
      <c r="J3" s="43"/>
      <c r="K3" s="37"/>
      <c r="L3" s="36"/>
      <c r="M3" s="36"/>
      <c r="N3" s="22"/>
      <c r="O3" s="22"/>
      <c r="P3" s="22"/>
      <c r="Q3" s="22"/>
    </row>
    <row r="4" spans="1:17" s="56" customFormat="1" ht="21" customHeight="1">
      <c r="A4" s="53"/>
      <c r="B4" s="265" t="s">
        <v>105</v>
      </c>
      <c r="C4" s="265"/>
      <c r="D4" s="265"/>
      <c r="E4" s="265"/>
      <c r="F4" s="265"/>
      <c r="G4" s="265"/>
      <c r="H4" s="265"/>
      <c r="I4" s="265"/>
      <c r="J4" s="265"/>
      <c r="K4" s="266"/>
      <c r="L4" s="266"/>
      <c r="M4" s="266"/>
      <c r="N4" s="54"/>
      <c r="O4" s="146"/>
      <c r="P4" s="55"/>
      <c r="Q4" s="55"/>
    </row>
    <row r="5" spans="1:17" s="49" customFormat="1" ht="5.0999999999999996" customHeight="1">
      <c r="A5" s="4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48"/>
      <c r="N5" s="22"/>
      <c r="O5" s="22"/>
      <c r="P5" s="22"/>
      <c r="Q5" s="22"/>
    </row>
    <row r="6" spans="1:17" ht="6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36"/>
      <c r="M6" s="36"/>
      <c r="N6" s="22"/>
      <c r="O6" s="22"/>
      <c r="P6" s="22"/>
      <c r="Q6" s="22"/>
    </row>
    <row r="7" spans="1:17" ht="30" customHeight="1">
      <c r="A7" s="19"/>
      <c r="B7" s="46" t="s">
        <v>16</v>
      </c>
      <c r="C7" s="268" t="s">
        <v>17</v>
      </c>
      <c r="D7" s="269"/>
      <c r="E7" s="269"/>
      <c r="F7" s="269"/>
      <c r="G7" s="269"/>
      <c r="H7" s="269"/>
      <c r="I7" s="269"/>
      <c r="J7" s="269"/>
      <c r="K7" s="45" t="s">
        <v>31</v>
      </c>
      <c r="L7" s="45" t="s">
        <v>92</v>
      </c>
      <c r="M7" s="45" t="s">
        <v>32</v>
      </c>
      <c r="N7" s="22"/>
      <c r="O7" s="22"/>
      <c r="P7" s="22"/>
      <c r="Q7" s="22"/>
    </row>
    <row r="8" spans="1:17" ht="18.95" customHeight="1">
      <c r="A8" s="19"/>
      <c r="B8" s="44">
        <v>1</v>
      </c>
      <c r="C8" s="260" t="str">
        <f>กรอกแบบประเมิน!C8</f>
        <v>ห่วงใยความรู้สึกคนอื่น</v>
      </c>
      <c r="D8" s="261"/>
      <c r="E8" s="261"/>
      <c r="F8" s="261"/>
      <c r="G8" s="261"/>
      <c r="H8" s="261"/>
      <c r="I8" s="261"/>
      <c r="J8" s="261"/>
      <c r="K8" s="51"/>
      <c r="L8" s="52"/>
      <c r="M8" s="50"/>
      <c r="N8" s="23"/>
      <c r="O8" s="23"/>
      <c r="P8" s="23"/>
      <c r="Q8" s="23"/>
    </row>
    <row r="9" spans="1:17" ht="18.95" customHeight="1">
      <c r="A9" s="19"/>
      <c r="B9" s="44">
        <f>B8+1</f>
        <v>2</v>
      </c>
      <c r="C9" s="260" t="str">
        <f>กรอกแบบประเมิน!C9</f>
        <v xml:space="preserve">อยู่ไม่นิ่ง  นั่งนานๆไม่ได้ </v>
      </c>
      <c r="D9" s="261"/>
      <c r="E9" s="261"/>
      <c r="F9" s="261"/>
      <c r="G9" s="261"/>
      <c r="H9" s="261"/>
      <c r="I9" s="261"/>
      <c r="J9" s="261"/>
      <c r="K9" s="51"/>
      <c r="L9" s="52"/>
      <c r="M9" s="50"/>
      <c r="N9" s="23"/>
      <c r="O9" s="23"/>
      <c r="P9" s="23"/>
      <c r="Q9" s="23"/>
    </row>
    <row r="10" spans="1:17" ht="18.95" customHeight="1">
      <c r="A10" s="19"/>
      <c r="B10" s="44">
        <f t="shared" ref="B10:B32" si="0">B9+1</f>
        <v>3</v>
      </c>
      <c r="C10" s="260" t="str">
        <f>กรอกแบบประเมิน!C10</f>
        <v xml:space="preserve">มักจะบ่นว่าปวดศีรษะ ปวดท้องหรือไม่สบาย </v>
      </c>
      <c r="D10" s="261"/>
      <c r="E10" s="261"/>
      <c r="F10" s="261"/>
      <c r="G10" s="261"/>
      <c r="H10" s="261"/>
      <c r="I10" s="261"/>
      <c r="J10" s="261"/>
      <c r="K10" s="51"/>
      <c r="L10" s="52"/>
      <c r="M10" s="50"/>
      <c r="N10" s="23"/>
      <c r="O10" s="23"/>
      <c r="P10" s="23"/>
      <c r="Q10" s="23"/>
    </row>
    <row r="11" spans="1:17" ht="18.95" customHeight="1">
      <c r="A11" s="19"/>
      <c r="B11" s="44">
        <f t="shared" si="0"/>
        <v>4</v>
      </c>
      <c r="C11" s="260" t="str">
        <f>กรอกแบบประเมิน!C11</f>
        <v xml:space="preserve">เต็มใจแบ่งปันสิ่งของให้เพื่อน(ขนม  ของเล่น ดินสอ เป็นต้น) </v>
      </c>
      <c r="D11" s="261"/>
      <c r="E11" s="261"/>
      <c r="F11" s="261"/>
      <c r="G11" s="261"/>
      <c r="H11" s="261"/>
      <c r="I11" s="261"/>
      <c r="J11" s="261"/>
      <c r="K11" s="57"/>
      <c r="L11" s="57"/>
      <c r="M11" s="58"/>
      <c r="N11" s="23"/>
      <c r="O11" s="23"/>
      <c r="P11" s="23"/>
      <c r="Q11" s="23"/>
    </row>
    <row r="12" spans="1:17" ht="18.95" customHeight="1">
      <c r="A12" s="19"/>
      <c r="B12" s="44">
        <f t="shared" si="0"/>
        <v>5</v>
      </c>
      <c r="C12" s="260" t="str">
        <f>กรอกแบบประเมิน!C12</f>
        <v>มักจะอาละวาดหรือโมโหร้าย</v>
      </c>
      <c r="D12" s="261"/>
      <c r="E12" s="261"/>
      <c r="F12" s="261"/>
      <c r="G12" s="261"/>
      <c r="H12" s="261"/>
      <c r="I12" s="261"/>
      <c r="J12" s="261"/>
      <c r="K12" s="57"/>
      <c r="L12" s="57"/>
      <c r="M12" s="58"/>
      <c r="N12" s="23"/>
      <c r="O12" s="23"/>
      <c r="P12" s="23"/>
      <c r="Q12" s="23"/>
    </row>
    <row r="13" spans="1:17" ht="18.95" customHeight="1">
      <c r="A13" s="19"/>
      <c r="B13" s="44">
        <f t="shared" si="0"/>
        <v>6</v>
      </c>
      <c r="C13" s="260" t="str">
        <f>กรอกแบบประเมิน!C13</f>
        <v xml:space="preserve">ค่อนข้างแยกตัว  ชอบเล่นคนเดียว </v>
      </c>
      <c r="D13" s="261"/>
      <c r="E13" s="261"/>
      <c r="F13" s="261"/>
      <c r="G13" s="261"/>
      <c r="H13" s="261"/>
      <c r="I13" s="261"/>
      <c r="J13" s="261"/>
      <c r="K13" s="57"/>
      <c r="L13" s="57"/>
      <c r="M13" s="58"/>
      <c r="N13" s="23"/>
      <c r="O13" s="23"/>
      <c r="P13" s="23"/>
      <c r="Q13" s="23"/>
    </row>
    <row r="14" spans="1:17" ht="18.95" customHeight="1">
      <c r="A14" s="19"/>
      <c r="B14" s="44">
        <f t="shared" si="0"/>
        <v>7</v>
      </c>
      <c r="C14" s="260" t="str">
        <f>กรอกแบบประเมิน!C14</f>
        <v>เชื่อฟัง  มักจะทำตามที่ผู้ใหญ่ต้องการ</v>
      </c>
      <c r="D14" s="261"/>
      <c r="E14" s="261"/>
      <c r="F14" s="261"/>
      <c r="G14" s="261"/>
      <c r="H14" s="261"/>
      <c r="I14" s="261"/>
      <c r="J14" s="261"/>
      <c r="K14" s="57"/>
      <c r="L14" s="57"/>
      <c r="M14" s="58"/>
      <c r="N14" s="23"/>
      <c r="O14" s="23"/>
      <c r="P14" s="23"/>
      <c r="Q14" s="23"/>
    </row>
    <row r="15" spans="1:17" ht="18.95" customHeight="1">
      <c r="A15" s="19"/>
      <c r="B15" s="44">
        <f t="shared" si="0"/>
        <v>8</v>
      </c>
      <c r="C15" s="260" t="str">
        <f>กรอกแบบประเมิน!C15</f>
        <v xml:space="preserve">กังวลใจหลายเรื่อง  ดูวิตกกังวลเสมอ </v>
      </c>
      <c r="D15" s="261"/>
      <c r="E15" s="261"/>
      <c r="F15" s="261"/>
      <c r="G15" s="261"/>
      <c r="H15" s="261"/>
      <c r="I15" s="261"/>
      <c r="J15" s="261"/>
      <c r="K15" s="57"/>
      <c r="L15" s="57"/>
      <c r="M15" s="58"/>
      <c r="N15" s="23"/>
      <c r="O15" s="23"/>
      <c r="P15" s="23"/>
      <c r="Q15" s="23"/>
    </row>
    <row r="16" spans="1:17" ht="18.95" customHeight="1">
      <c r="A16" s="19"/>
      <c r="B16" s="44">
        <f t="shared" si="0"/>
        <v>9</v>
      </c>
      <c r="C16" s="260" t="str">
        <f>กรอกแบบประเมิน!C16</f>
        <v>เป็นที่พึ่งได้เวลาที่คนอื่นเสียใจ  อารมณ์ไม่ดีหรือไม่สบายใจ</v>
      </c>
      <c r="D16" s="261"/>
      <c r="E16" s="261"/>
      <c r="F16" s="261"/>
      <c r="G16" s="261"/>
      <c r="H16" s="261"/>
      <c r="I16" s="261"/>
      <c r="J16" s="261"/>
      <c r="K16" s="57"/>
      <c r="L16" s="57"/>
      <c r="M16" s="58"/>
      <c r="N16" s="23"/>
      <c r="O16" s="23"/>
      <c r="P16" s="23"/>
      <c r="Q16" s="23"/>
    </row>
    <row r="17" spans="1:17" ht="18.95" customHeight="1">
      <c r="A17" s="19"/>
      <c r="B17" s="44">
        <f t="shared" si="0"/>
        <v>10</v>
      </c>
      <c r="C17" s="260" t="str">
        <f>กรอกแบบประเมิน!C17</f>
        <v xml:space="preserve">อยู่ไม่สุข วุ่นวายอย่างมาก </v>
      </c>
      <c r="D17" s="261"/>
      <c r="E17" s="261"/>
      <c r="F17" s="261"/>
      <c r="G17" s="261"/>
      <c r="H17" s="261"/>
      <c r="I17" s="261"/>
      <c r="J17" s="261"/>
      <c r="K17" s="57"/>
      <c r="L17" s="57"/>
      <c r="M17" s="58"/>
      <c r="N17" s="23"/>
      <c r="O17" s="23"/>
      <c r="P17" s="23"/>
      <c r="Q17" s="23"/>
    </row>
    <row r="18" spans="1:17" ht="18.95" customHeight="1">
      <c r="A18" s="19"/>
      <c r="B18" s="44">
        <f t="shared" si="0"/>
        <v>11</v>
      </c>
      <c r="C18" s="260" t="str">
        <f>กรอกแบบประเมิน!C18</f>
        <v>มีเพื่อนสนิท</v>
      </c>
      <c r="D18" s="261"/>
      <c r="E18" s="261"/>
      <c r="F18" s="261"/>
      <c r="G18" s="261"/>
      <c r="H18" s="261"/>
      <c r="I18" s="261"/>
      <c r="J18" s="261"/>
      <c r="K18" s="57"/>
      <c r="L18" s="57"/>
      <c r="M18" s="58"/>
      <c r="N18" s="23"/>
      <c r="O18" s="23"/>
      <c r="P18" s="23"/>
      <c r="Q18" s="23"/>
    </row>
    <row r="19" spans="1:17" ht="18.95" customHeight="1">
      <c r="A19" s="19"/>
      <c r="B19" s="44">
        <f t="shared" si="0"/>
        <v>12</v>
      </c>
      <c r="C19" s="260" t="str">
        <f>กรอกแบบประเมิน!C19</f>
        <v>มักมีเรื่องทะเลาะวิวาทกับเด็กอื่นหรือรังแกเด็กอื่น</v>
      </c>
      <c r="D19" s="261"/>
      <c r="E19" s="261"/>
      <c r="F19" s="261"/>
      <c r="G19" s="261"/>
      <c r="H19" s="261"/>
      <c r="I19" s="261"/>
      <c r="J19" s="261"/>
      <c r="K19" s="57"/>
      <c r="L19" s="57"/>
      <c r="M19" s="58"/>
      <c r="N19" s="23"/>
      <c r="O19" s="23"/>
      <c r="P19" s="23"/>
      <c r="Q19" s="23"/>
    </row>
    <row r="20" spans="1:17" ht="18.95" customHeight="1">
      <c r="A20" s="19"/>
      <c r="B20" s="44">
        <f t="shared" si="0"/>
        <v>13</v>
      </c>
      <c r="C20" s="260" t="str">
        <f>กรอกแบบประเมิน!C20</f>
        <v xml:space="preserve">ดูไม่มีความสุข ท้อแท้  ร้องไห้บ่อย </v>
      </c>
      <c r="D20" s="261"/>
      <c r="E20" s="261"/>
      <c r="F20" s="261"/>
      <c r="G20" s="261"/>
      <c r="H20" s="261"/>
      <c r="I20" s="261"/>
      <c r="J20" s="261"/>
      <c r="K20" s="57"/>
      <c r="L20" s="57"/>
      <c r="M20" s="58"/>
      <c r="N20" s="23"/>
      <c r="O20" s="23"/>
      <c r="P20" s="23"/>
      <c r="Q20" s="23"/>
    </row>
    <row r="21" spans="1:17" ht="18.95" customHeight="1">
      <c r="A21" s="19"/>
      <c r="B21" s="44">
        <f t="shared" si="0"/>
        <v>14</v>
      </c>
      <c r="C21" s="260" t="str">
        <f>กรอกแบบประเมิน!C21</f>
        <v>เป็นที่ชื่นชอบของเพื่อน</v>
      </c>
      <c r="D21" s="261"/>
      <c r="E21" s="261"/>
      <c r="F21" s="261"/>
      <c r="G21" s="261"/>
      <c r="H21" s="261"/>
      <c r="I21" s="261"/>
      <c r="J21" s="261"/>
      <c r="K21" s="57"/>
      <c r="L21" s="57"/>
      <c r="M21" s="58"/>
      <c r="N21" s="23"/>
      <c r="O21" s="23"/>
      <c r="P21" s="23"/>
      <c r="Q21" s="23"/>
    </row>
    <row r="22" spans="1:17" ht="18.95" customHeight="1">
      <c r="A22" s="19"/>
      <c r="B22" s="44">
        <f t="shared" si="0"/>
        <v>15</v>
      </c>
      <c r="C22" s="260" t="str">
        <f>กรอกแบบประเมิน!C22</f>
        <v>วอกแวกง่าย สมาธิสั้น</v>
      </c>
      <c r="D22" s="261"/>
      <c r="E22" s="261"/>
      <c r="F22" s="261"/>
      <c r="G22" s="261"/>
      <c r="H22" s="261"/>
      <c r="I22" s="261"/>
      <c r="J22" s="261"/>
      <c r="K22" s="57"/>
      <c r="L22" s="57"/>
      <c r="M22" s="58"/>
      <c r="N22" s="23"/>
      <c r="O22" s="23"/>
      <c r="P22" s="23"/>
      <c r="Q22" s="23"/>
    </row>
    <row r="23" spans="1:17" ht="18.95" customHeight="1">
      <c r="A23" s="19"/>
      <c r="B23" s="44">
        <f t="shared" si="0"/>
        <v>16</v>
      </c>
      <c r="C23" s="260" t="str">
        <f>กรอกแบบประเมิน!C23</f>
        <v>เครียด  ไม่ยอมห่างเวลาอยู่ในสถานการณ์ที่ไม่คุ้น</v>
      </c>
      <c r="D23" s="261"/>
      <c r="E23" s="261"/>
      <c r="F23" s="261"/>
      <c r="G23" s="261"/>
      <c r="H23" s="261"/>
      <c r="I23" s="261"/>
      <c r="J23" s="261"/>
      <c r="K23" s="57"/>
      <c r="L23" s="57"/>
      <c r="M23" s="58"/>
      <c r="N23" s="23"/>
      <c r="O23" s="23"/>
      <c r="P23" s="23"/>
      <c r="Q23" s="23"/>
    </row>
    <row r="24" spans="1:17" ht="18.95" customHeight="1">
      <c r="A24" s="19"/>
      <c r="B24" s="44">
        <f t="shared" si="0"/>
        <v>17</v>
      </c>
      <c r="C24" s="260" t="str">
        <f>กรอกแบบประเมิน!C24</f>
        <v>ใจดีกับเด็กที่เล็กกว่า</v>
      </c>
      <c r="D24" s="261"/>
      <c r="E24" s="261"/>
      <c r="F24" s="261"/>
      <c r="G24" s="261"/>
      <c r="H24" s="261"/>
      <c r="I24" s="261"/>
      <c r="J24" s="261"/>
      <c r="K24" s="57"/>
      <c r="L24" s="57"/>
      <c r="M24" s="58"/>
      <c r="N24" s="23"/>
      <c r="O24" s="23"/>
      <c r="P24" s="23"/>
      <c r="Q24" s="23"/>
    </row>
    <row r="25" spans="1:17" ht="18.95" customHeight="1">
      <c r="A25" s="19"/>
      <c r="B25" s="44">
        <f t="shared" si="0"/>
        <v>18</v>
      </c>
      <c r="C25" s="260" t="str">
        <f>กรอกแบบประเมิน!C25</f>
        <v>ชอบโกหกหรือขี้โกง</v>
      </c>
      <c r="D25" s="261"/>
      <c r="E25" s="261"/>
      <c r="F25" s="261"/>
      <c r="G25" s="261"/>
      <c r="H25" s="261"/>
      <c r="I25" s="261"/>
      <c r="J25" s="261"/>
      <c r="K25" s="57"/>
      <c r="L25" s="57"/>
      <c r="M25" s="58"/>
      <c r="N25" s="23"/>
      <c r="O25" s="23"/>
      <c r="P25" s="23"/>
      <c r="Q25" s="23"/>
    </row>
    <row r="26" spans="1:17" ht="18.95" customHeight="1">
      <c r="A26" s="19"/>
      <c r="B26" s="44">
        <f t="shared" si="0"/>
        <v>19</v>
      </c>
      <c r="C26" s="260" t="str">
        <f>กรอกแบบประเมิน!C26</f>
        <v>ถูกเด็กคนอื่นล้อเลียนหรือรังแก</v>
      </c>
      <c r="D26" s="261"/>
      <c r="E26" s="261"/>
      <c r="F26" s="261"/>
      <c r="G26" s="261"/>
      <c r="H26" s="261"/>
      <c r="I26" s="261"/>
      <c r="J26" s="261"/>
      <c r="K26" s="57"/>
      <c r="L26" s="57"/>
      <c r="M26" s="58"/>
      <c r="N26" s="23"/>
      <c r="O26" s="23"/>
      <c r="P26" s="23"/>
      <c r="Q26" s="23"/>
    </row>
    <row r="27" spans="1:17" ht="18.95" customHeight="1">
      <c r="A27" s="19"/>
      <c r="B27" s="44">
        <f t="shared" si="0"/>
        <v>20</v>
      </c>
      <c r="C27" s="260" t="str">
        <f>กรอกแบบประเมิน!C27</f>
        <v>ชอบอาสาช่วยเหลือคนอื่น(พ่อ แม่ ครู เด็กคนอื่น)</v>
      </c>
      <c r="D27" s="261"/>
      <c r="E27" s="261"/>
      <c r="F27" s="261"/>
      <c r="G27" s="261"/>
      <c r="H27" s="261"/>
      <c r="I27" s="261"/>
      <c r="J27" s="261"/>
      <c r="K27" s="57"/>
      <c r="L27" s="57"/>
      <c r="M27" s="58"/>
      <c r="N27" s="23"/>
      <c r="O27" s="23"/>
      <c r="P27" s="23"/>
      <c r="Q27" s="23"/>
    </row>
    <row r="28" spans="1:17" ht="18.95" customHeight="1">
      <c r="A28" s="19"/>
      <c r="B28" s="44">
        <f t="shared" si="0"/>
        <v>21</v>
      </c>
      <c r="C28" s="260" t="str">
        <f>กรอกแบบประเมิน!C28</f>
        <v>คิดก่อนทำ</v>
      </c>
      <c r="D28" s="261"/>
      <c r="E28" s="261"/>
      <c r="F28" s="261"/>
      <c r="G28" s="261"/>
      <c r="H28" s="261"/>
      <c r="I28" s="261"/>
      <c r="J28" s="261"/>
      <c r="K28" s="57"/>
      <c r="L28" s="57"/>
      <c r="M28" s="58"/>
      <c r="N28" s="23"/>
      <c r="O28" s="23"/>
      <c r="P28" s="23"/>
      <c r="Q28" s="23"/>
    </row>
    <row r="29" spans="1:17" ht="18.95" customHeight="1">
      <c r="A29" s="19"/>
      <c r="B29" s="44">
        <f t="shared" si="0"/>
        <v>22</v>
      </c>
      <c r="C29" s="260" t="str">
        <f>กรอกแบบประเมิน!C29</f>
        <v>ขโมยของ ของที่บ้าน ที่โรงเรียนหรือที่อื่น</v>
      </c>
      <c r="D29" s="261"/>
      <c r="E29" s="261"/>
      <c r="F29" s="261"/>
      <c r="G29" s="261"/>
      <c r="H29" s="261"/>
      <c r="I29" s="261"/>
      <c r="J29" s="261"/>
      <c r="K29" s="57"/>
      <c r="L29" s="57"/>
      <c r="M29" s="58"/>
      <c r="N29" s="23"/>
      <c r="O29" s="23"/>
      <c r="P29" s="23"/>
      <c r="Q29" s="23"/>
    </row>
    <row r="30" spans="1:17" ht="18.95" customHeight="1">
      <c r="A30" s="19"/>
      <c r="B30" s="44">
        <f t="shared" si="0"/>
        <v>23</v>
      </c>
      <c r="C30" s="260" t="str">
        <f>กรอกแบบประเมิน!C30</f>
        <v>เข้ากับผู้ใหญ่ได้ดีกว่าเด็กวัยเดียวกัน</v>
      </c>
      <c r="D30" s="261"/>
      <c r="E30" s="261"/>
      <c r="F30" s="261"/>
      <c r="G30" s="261"/>
      <c r="H30" s="261"/>
      <c r="I30" s="261"/>
      <c r="J30" s="261"/>
      <c r="K30" s="57"/>
      <c r="L30" s="57"/>
      <c r="M30" s="58"/>
      <c r="N30" s="23"/>
      <c r="O30" s="23"/>
      <c r="P30" s="23"/>
      <c r="Q30" s="23"/>
    </row>
    <row r="31" spans="1:17" ht="18.95" customHeight="1">
      <c r="A31" s="19"/>
      <c r="B31" s="44">
        <f t="shared" si="0"/>
        <v>24</v>
      </c>
      <c r="C31" s="260" t="str">
        <f>กรอกแบบประเมิน!C31</f>
        <v xml:space="preserve">ขี้กลัว รู้สึกหวาดกลัวได้ง่าย </v>
      </c>
      <c r="D31" s="261"/>
      <c r="E31" s="261"/>
      <c r="F31" s="261"/>
      <c r="G31" s="261"/>
      <c r="H31" s="261"/>
      <c r="I31" s="261"/>
      <c r="J31" s="261"/>
      <c r="K31" s="57"/>
      <c r="L31" s="57"/>
      <c r="M31" s="58"/>
      <c r="N31" s="23"/>
      <c r="O31" s="23"/>
      <c r="P31" s="23"/>
      <c r="Q31" s="23"/>
    </row>
    <row r="32" spans="1:17" ht="18.95" customHeight="1">
      <c r="A32" s="19"/>
      <c r="B32" s="44">
        <f t="shared" si="0"/>
        <v>25</v>
      </c>
      <c r="C32" s="260" t="str">
        <f>กรอกแบบประเมิน!C32</f>
        <v xml:space="preserve">ทำงานได้จนเสร็จ มีความตั้งใจในการทำงาน </v>
      </c>
      <c r="D32" s="261"/>
      <c r="E32" s="261"/>
      <c r="F32" s="261"/>
      <c r="G32" s="261"/>
      <c r="H32" s="261"/>
      <c r="I32" s="261"/>
      <c r="J32" s="261"/>
      <c r="K32" s="57"/>
      <c r="L32" s="57"/>
      <c r="M32" s="58"/>
      <c r="N32" s="23"/>
      <c r="O32" s="23"/>
      <c r="P32" s="23"/>
      <c r="Q32" s="23"/>
    </row>
    <row r="33" spans="1:17" ht="5.0999999999999996" customHeight="1">
      <c r="A33" s="19"/>
      <c r="B33" s="148"/>
      <c r="C33" s="149"/>
      <c r="D33" s="149"/>
      <c r="E33" s="149"/>
      <c r="F33" s="149"/>
      <c r="G33" s="149"/>
      <c r="H33" s="149"/>
      <c r="I33" s="149"/>
      <c r="J33" s="149"/>
      <c r="K33" s="150"/>
      <c r="L33" s="150"/>
      <c r="M33" s="151"/>
      <c r="N33" s="23"/>
      <c r="O33" s="23"/>
      <c r="P33" s="23"/>
      <c r="Q33" s="23"/>
    </row>
    <row r="34" spans="1:17" ht="20.100000000000001" customHeight="1">
      <c r="A34" s="19"/>
      <c r="B34" s="262" t="s">
        <v>65</v>
      </c>
      <c r="C34" s="262"/>
      <c r="D34" s="262"/>
      <c r="E34" s="262"/>
      <c r="F34" s="262"/>
      <c r="G34" s="253"/>
      <c r="H34" s="253"/>
      <c r="I34" s="253"/>
      <c r="J34" s="253"/>
      <c r="K34" s="253"/>
      <c r="L34" s="253"/>
      <c r="M34" s="253"/>
      <c r="N34" s="23"/>
      <c r="O34" s="23"/>
      <c r="P34" s="23"/>
      <c r="Q34" s="23"/>
    </row>
    <row r="35" spans="1:17" ht="5.0999999999999996" customHeight="1">
      <c r="A35" s="19"/>
      <c r="B35" s="38"/>
      <c r="C35" s="38"/>
      <c r="D35" s="38"/>
      <c r="E35" s="38"/>
      <c r="F35" s="38"/>
      <c r="G35" s="39"/>
      <c r="H35" s="39"/>
      <c r="I35" s="39"/>
      <c r="J35" s="39"/>
      <c r="K35" s="39"/>
      <c r="L35" s="39"/>
      <c r="M35" s="39"/>
      <c r="N35" s="23"/>
      <c r="O35" s="23"/>
      <c r="P35" s="23"/>
      <c r="Q35" s="23"/>
    </row>
    <row r="36" spans="1:17" ht="20.100000000000001" customHeight="1">
      <c r="A36" s="19"/>
      <c r="B36" s="252" t="s">
        <v>106</v>
      </c>
      <c r="C36" s="252"/>
      <c r="D36" s="258" t="s">
        <v>107</v>
      </c>
      <c r="E36" s="258"/>
      <c r="F36" s="258"/>
      <c r="G36" s="258"/>
      <c r="H36" s="34"/>
      <c r="I36" s="36" t="s">
        <v>20</v>
      </c>
      <c r="J36" s="36" t="s">
        <v>26</v>
      </c>
      <c r="K36" s="253"/>
      <c r="L36" s="253"/>
      <c r="M36" s="253"/>
      <c r="N36" s="23"/>
      <c r="O36" s="23"/>
      <c r="P36" s="23"/>
      <c r="Q36" s="23"/>
    </row>
    <row r="37" spans="1:17" ht="18.95" customHeight="1">
      <c r="A37" s="19"/>
      <c r="B37" s="252" t="s">
        <v>108</v>
      </c>
      <c r="C37" s="252"/>
      <c r="D37" s="258" t="s">
        <v>117</v>
      </c>
      <c r="E37" s="258"/>
      <c r="F37" s="258"/>
      <c r="G37" s="258"/>
      <c r="H37" s="34"/>
      <c r="I37" s="36" t="s">
        <v>20</v>
      </c>
      <c r="J37" s="36" t="s">
        <v>26</v>
      </c>
      <c r="K37" s="257"/>
      <c r="L37" s="257"/>
      <c r="M37" s="257"/>
      <c r="N37" s="23"/>
      <c r="O37" s="23"/>
      <c r="P37" s="23"/>
      <c r="Q37" s="23"/>
    </row>
    <row r="38" spans="1:17" ht="18.95" customHeight="1">
      <c r="A38" s="19"/>
      <c r="B38" s="252" t="s">
        <v>109</v>
      </c>
      <c r="C38" s="252"/>
      <c r="D38" s="258" t="s">
        <v>118</v>
      </c>
      <c r="E38" s="258"/>
      <c r="F38" s="258"/>
      <c r="G38" s="258"/>
      <c r="H38" s="34"/>
      <c r="I38" s="36" t="s">
        <v>20</v>
      </c>
      <c r="J38" s="36" t="s">
        <v>26</v>
      </c>
      <c r="K38" s="257"/>
      <c r="L38" s="257"/>
      <c r="M38" s="257"/>
      <c r="N38" s="23"/>
      <c r="O38" s="23"/>
      <c r="P38" s="23"/>
      <c r="Q38" s="23"/>
    </row>
    <row r="39" spans="1:17" ht="18.95" customHeight="1">
      <c r="A39" s="19"/>
      <c r="B39" s="252" t="s">
        <v>110</v>
      </c>
      <c r="C39" s="252"/>
      <c r="D39" s="258" t="s">
        <v>119</v>
      </c>
      <c r="E39" s="258"/>
      <c r="F39" s="258"/>
      <c r="G39" s="258"/>
      <c r="H39" s="34"/>
      <c r="I39" s="36" t="s">
        <v>20</v>
      </c>
      <c r="J39" s="36" t="s">
        <v>26</v>
      </c>
      <c r="K39" s="257"/>
      <c r="L39" s="257"/>
      <c r="M39" s="257"/>
      <c r="N39" s="23"/>
      <c r="O39" s="23"/>
      <c r="P39" s="23"/>
      <c r="Q39" s="23"/>
    </row>
    <row r="40" spans="1:17" ht="18.95" customHeight="1">
      <c r="A40" s="19"/>
      <c r="B40" s="252"/>
      <c r="C40" s="252"/>
      <c r="D40" s="258" t="s">
        <v>120</v>
      </c>
      <c r="E40" s="258"/>
      <c r="F40" s="258"/>
      <c r="G40" s="258"/>
      <c r="H40" s="34"/>
      <c r="I40" s="36" t="s">
        <v>20</v>
      </c>
      <c r="J40" s="36" t="s">
        <v>26</v>
      </c>
      <c r="K40" s="257"/>
      <c r="L40" s="257"/>
      <c r="M40" s="257"/>
      <c r="N40" s="23"/>
      <c r="O40" s="23"/>
      <c r="P40" s="23"/>
      <c r="Q40" s="23"/>
    </row>
    <row r="41" spans="1:17" ht="18.95" customHeight="1">
      <c r="A41" s="19"/>
      <c r="B41" s="252" t="s">
        <v>122</v>
      </c>
      <c r="C41" s="252"/>
      <c r="D41" s="19" t="s">
        <v>121</v>
      </c>
      <c r="E41" s="19"/>
      <c r="F41" s="19"/>
      <c r="G41" s="19"/>
      <c r="H41" s="34"/>
      <c r="I41" s="36" t="s">
        <v>20</v>
      </c>
      <c r="J41" s="36" t="s">
        <v>26</v>
      </c>
      <c r="K41" s="257"/>
      <c r="L41" s="257"/>
      <c r="M41" s="257"/>
      <c r="N41" s="23"/>
      <c r="O41" s="23"/>
      <c r="P41" s="23"/>
      <c r="Q41" s="23"/>
    </row>
    <row r="42" spans="1:17" ht="18.95" customHeight="1">
      <c r="A42" s="247" t="s">
        <v>66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3"/>
      <c r="O42" s="23"/>
      <c r="P42" s="23"/>
      <c r="Q42" s="23"/>
    </row>
    <row r="43" spans="1:17" ht="18.95" customHeight="1">
      <c r="A43" s="19"/>
      <c r="B43" s="259" t="s">
        <v>67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3"/>
      <c r="O43" s="23"/>
      <c r="P43" s="23"/>
      <c r="Q43" s="23"/>
    </row>
    <row r="44" spans="1:17" ht="9.9499999999999993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3"/>
      <c r="O44" s="23"/>
      <c r="P44" s="23"/>
      <c r="Q44" s="23"/>
    </row>
    <row r="45" spans="1:17" ht="18.95" customHeight="1">
      <c r="A45" s="19"/>
      <c r="B45" s="251" t="s">
        <v>69</v>
      </c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3"/>
      <c r="O45" s="23"/>
      <c r="P45" s="23"/>
      <c r="Q45" s="23"/>
    </row>
    <row r="46" spans="1:17" ht="9.9499999999999993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3"/>
      <c r="O46" s="23"/>
      <c r="P46" s="23"/>
      <c r="Q46" s="23"/>
    </row>
    <row r="47" spans="1:17" ht="18.95" customHeight="1">
      <c r="A47" s="19"/>
      <c r="B47" s="19"/>
      <c r="C47" s="154"/>
      <c r="D47" s="250" t="s">
        <v>123</v>
      </c>
      <c r="E47" s="251"/>
      <c r="F47" s="251"/>
      <c r="G47" s="251"/>
      <c r="H47" s="154"/>
      <c r="I47" s="250" t="s">
        <v>71</v>
      </c>
      <c r="J47" s="251"/>
      <c r="K47" s="251"/>
      <c r="L47" s="251"/>
      <c r="M47" s="19"/>
      <c r="N47" s="23"/>
      <c r="O47" s="23"/>
      <c r="P47" s="23"/>
      <c r="Q47" s="23"/>
    </row>
    <row r="48" spans="1:17" ht="9.9499999999999993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3"/>
      <c r="O48" s="23"/>
      <c r="P48" s="23"/>
      <c r="Q48" s="23"/>
    </row>
    <row r="49" spans="1:17" ht="18.95" customHeight="1">
      <c r="A49" s="19"/>
      <c r="B49" s="19"/>
      <c r="C49" s="154"/>
      <c r="D49" s="250" t="s">
        <v>72</v>
      </c>
      <c r="E49" s="251"/>
      <c r="F49" s="251"/>
      <c r="G49" s="251"/>
      <c r="H49" s="154"/>
      <c r="I49" s="250" t="s">
        <v>73</v>
      </c>
      <c r="J49" s="251"/>
      <c r="K49" s="251"/>
      <c r="L49" s="251"/>
      <c r="M49" s="19"/>
      <c r="N49" s="23"/>
      <c r="O49" s="23"/>
      <c r="P49" s="23"/>
      <c r="Q49" s="23"/>
    </row>
    <row r="50" spans="1:17" ht="9.9499999999999993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3"/>
      <c r="O50" s="23"/>
      <c r="P50" s="23"/>
      <c r="Q50" s="23"/>
    </row>
    <row r="51" spans="1:17" ht="18.95" customHeight="1">
      <c r="A51" s="19"/>
      <c r="B51" s="251" t="s">
        <v>75</v>
      </c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3"/>
      <c r="O51" s="23"/>
      <c r="P51" s="23"/>
      <c r="Q51" s="23"/>
    </row>
    <row r="52" spans="1:17" ht="18" customHeight="1">
      <c r="A52" s="19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23"/>
      <c r="O52" s="23"/>
      <c r="P52" s="23"/>
      <c r="Q52" s="23"/>
    </row>
    <row r="53" spans="1:17" ht="18.95" customHeight="1">
      <c r="A53" s="19"/>
      <c r="B53" s="251" t="s">
        <v>76</v>
      </c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3"/>
      <c r="O53" s="23"/>
      <c r="P53" s="23"/>
      <c r="Q53" s="23"/>
    </row>
    <row r="54" spans="1:17" ht="9.9499999999999993" customHeight="1">
      <c r="A54" s="19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23"/>
      <c r="O54" s="23"/>
      <c r="P54" s="23"/>
      <c r="Q54" s="23"/>
    </row>
    <row r="55" spans="1:17" ht="18.95" customHeight="1">
      <c r="A55" s="19"/>
      <c r="B55" s="251" t="s">
        <v>77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3"/>
      <c r="O55" s="23"/>
      <c r="P55" s="23"/>
      <c r="Q55" s="23"/>
    </row>
    <row r="56" spans="1:17" ht="9.9499999999999993" customHeight="1">
      <c r="A56" s="19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23"/>
      <c r="O56" s="23"/>
      <c r="P56" s="23"/>
      <c r="Q56" s="23"/>
    </row>
    <row r="57" spans="1:17" ht="18.95" customHeight="1">
      <c r="A57" s="19"/>
      <c r="B57" s="155"/>
      <c r="C57" s="154"/>
      <c r="D57" s="250" t="s">
        <v>81</v>
      </c>
      <c r="E57" s="251"/>
      <c r="F57" s="251"/>
      <c r="G57" s="251"/>
      <c r="H57" s="154"/>
      <c r="I57" s="250" t="s">
        <v>82</v>
      </c>
      <c r="J57" s="251"/>
      <c r="K57" s="251"/>
      <c r="L57" s="251"/>
      <c r="M57" s="155"/>
      <c r="N57" s="23"/>
      <c r="O57" s="23"/>
      <c r="P57" s="23"/>
      <c r="Q57" s="23"/>
    </row>
    <row r="58" spans="1:17" ht="9.9499999999999993" customHeight="1">
      <c r="A58" s="19"/>
      <c r="B58" s="15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55"/>
      <c r="N58" s="23"/>
      <c r="O58" s="23"/>
      <c r="P58" s="23"/>
      <c r="Q58" s="23"/>
    </row>
    <row r="59" spans="1:17" ht="18.95" customHeight="1">
      <c r="A59" s="19"/>
      <c r="B59" s="155"/>
      <c r="C59" s="154"/>
      <c r="D59" s="250" t="s">
        <v>83</v>
      </c>
      <c r="E59" s="251"/>
      <c r="F59" s="251"/>
      <c r="G59" s="251"/>
      <c r="H59" s="154"/>
      <c r="I59" s="250" t="s">
        <v>84</v>
      </c>
      <c r="J59" s="251"/>
      <c r="K59" s="251"/>
      <c r="L59" s="251"/>
      <c r="M59" s="155"/>
      <c r="N59" s="23"/>
      <c r="O59" s="23"/>
      <c r="P59" s="23"/>
      <c r="Q59" s="23"/>
    </row>
    <row r="60" spans="1:17" ht="9.9499999999999993" customHeight="1">
      <c r="A60" s="19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23"/>
      <c r="O60" s="23"/>
      <c r="P60" s="23"/>
      <c r="Q60" s="23"/>
    </row>
    <row r="61" spans="1:17" ht="18.95" customHeight="1">
      <c r="A61" s="19"/>
      <c r="B61" s="251" t="s">
        <v>78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3"/>
      <c r="O61" s="23"/>
      <c r="P61" s="23"/>
      <c r="Q61" s="23"/>
    </row>
    <row r="62" spans="1:17" ht="9.9499999999999993" customHeight="1">
      <c r="A62" s="19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23"/>
      <c r="O62" s="23"/>
      <c r="P62" s="23"/>
      <c r="Q62" s="23"/>
    </row>
    <row r="63" spans="1:17" ht="18.95" customHeight="1">
      <c r="A63" s="19"/>
      <c r="B63" s="155"/>
      <c r="C63" s="154"/>
      <c r="D63" s="250" t="s">
        <v>85</v>
      </c>
      <c r="E63" s="251"/>
      <c r="F63" s="251"/>
      <c r="G63" s="251"/>
      <c r="H63" s="154"/>
      <c r="I63" s="250" t="s">
        <v>86</v>
      </c>
      <c r="J63" s="251"/>
      <c r="K63" s="251"/>
      <c r="L63" s="251"/>
      <c r="M63" s="155"/>
      <c r="N63" s="23"/>
      <c r="O63" s="23"/>
      <c r="P63" s="23"/>
      <c r="Q63" s="23"/>
    </row>
    <row r="64" spans="1:17" ht="9.9499999999999993" customHeight="1">
      <c r="A64" s="19"/>
      <c r="B64" s="155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55"/>
      <c r="N64" s="23"/>
      <c r="O64" s="23"/>
      <c r="P64" s="23"/>
      <c r="Q64" s="23"/>
    </row>
    <row r="65" spans="1:17" ht="18.95" customHeight="1">
      <c r="A65" s="19"/>
      <c r="B65" s="155"/>
      <c r="C65" s="154"/>
      <c r="D65" s="250" t="s">
        <v>87</v>
      </c>
      <c r="E65" s="251"/>
      <c r="F65" s="251"/>
      <c r="G65" s="251"/>
      <c r="H65" s="154"/>
      <c r="I65" s="250" t="s">
        <v>88</v>
      </c>
      <c r="J65" s="251"/>
      <c r="K65" s="251"/>
      <c r="L65" s="251"/>
      <c r="M65" s="155"/>
      <c r="N65" s="23"/>
      <c r="O65" s="23"/>
      <c r="P65" s="23"/>
      <c r="Q65" s="23"/>
    </row>
    <row r="66" spans="1:17" ht="9.9499999999999993" customHeight="1">
      <c r="A66" s="19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23"/>
      <c r="O66" s="23"/>
      <c r="P66" s="23"/>
      <c r="Q66" s="23"/>
    </row>
    <row r="67" spans="1:17" ht="18.95" customHeight="1">
      <c r="A67" s="19"/>
      <c r="B67" s="251" t="s">
        <v>124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3"/>
      <c r="O67" s="23"/>
      <c r="P67" s="23"/>
      <c r="Q67" s="23"/>
    </row>
    <row r="68" spans="1:17" ht="9.9499999999999993" customHeight="1">
      <c r="A68" s="19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23"/>
      <c r="O68" s="23"/>
      <c r="P68" s="23"/>
      <c r="Q68" s="23"/>
    </row>
    <row r="69" spans="1:17" ht="18.95" customHeight="1">
      <c r="A69" s="19"/>
      <c r="B69" s="254" t="s">
        <v>19</v>
      </c>
      <c r="C69" s="254"/>
      <c r="D69" s="254"/>
      <c r="E69" s="254"/>
      <c r="F69" s="254"/>
      <c r="G69" s="254"/>
      <c r="H69" s="254" t="s">
        <v>85</v>
      </c>
      <c r="I69" s="254" t="s">
        <v>86</v>
      </c>
      <c r="J69" s="256" t="s">
        <v>87</v>
      </c>
      <c r="K69" s="254" t="s">
        <v>88</v>
      </c>
      <c r="L69" s="37"/>
      <c r="M69" s="37"/>
      <c r="N69" s="23"/>
      <c r="O69" s="23"/>
      <c r="P69" s="23"/>
      <c r="Q69" s="23"/>
    </row>
    <row r="70" spans="1:17" ht="18.95" customHeight="1">
      <c r="A70" s="19"/>
      <c r="B70" s="254"/>
      <c r="C70" s="254"/>
      <c r="D70" s="254"/>
      <c r="E70" s="254"/>
      <c r="F70" s="254"/>
      <c r="G70" s="254"/>
      <c r="H70" s="254"/>
      <c r="I70" s="254"/>
      <c r="J70" s="256"/>
      <c r="K70" s="254"/>
      <c r="L70" s="155"/>
      <c r="M70" s="155"/>
      <c r="N70" s="23"/>
      <c r="O70" s="23"/>
      <c r="P70" s="23"/>
      <c r="Q70" s="23"/>
    </row>
    <row r="71" spans="1:17" ht="18.95" customHeight="1">
      <c r="A71" s="19"/>
      <c r="B71" s="255" t="s">
        <v>79</v>
      </c>
      <c r="C71" s="255"/>
      <c r="D71" s="255"/>
      <c r="E71" s="255"/>
      <c r="F71" s="255"/>
      <c r="G71" s="255"/>
      <c r="H71" s="34"/>
      <c r="I71" s="34"/>
      <c r="J71" s="34"/>
      <c r="K71" s="34"/>
      <c r="L71" s="155"/>
      <c r="M71" s="155"/>
      <c r="N71" s="23"/>
      <c r="O71" s="23"/>
      <c r="P71" s="23"/>
      <c r="Q71" s="23"/>
    </row>
    <row r="72" spans="1:17" ht="18.95" customHeight="1">
      <c r="A72" s="19"/>
      <c r="B72" s="255" t="s">
        <v>125</v>
      </c>
      <c r="C72" s="255"/>
      <c r="D72" s="255"/>
      <c r="E72" s="255"/>
      <c r="F72" s="255"/>
      <c r="G72" s="255"/>
      <c r="H72" s="157"/>
      <c r="I72" s="157"/>
      <c r="J72" s="157"/>
      <c r="K72" s="157"/>
      <c r="L72" s="19"/>
      <c r="M72" s="19"/>
      <c r="N72" s="23"/>
      <c r="O72" s="23"/>
      <c r="P72" s="23"/>
      <c r="Q72" s="23"/>
    </row>
    <row r="73" spans="1:17" ht="9.9499999999999993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3"/>
      <c r="O73" s="23"/>
      <c r="P73" s="23"/>
      <c r="Q73" s="23"/>
    </row>
    <row r="74" spans="1:17" ht="18.95" customHeight="1">
      <c r="A74" s="19"/>
      <c r="B74" s="251" t="s">
        <v>89</v>
      </c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3"/>
      <c r="O74" s="23"/>
      <c r="P74" s="23"/>
      <c r="Q74" s="23"/>
    </row>
    <row r="75" spans="1:17" ht="9.9499999999999993" customHeight="1">
      <c r="A75" s="19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23"/>
      <c r="O75" s="23"/>
      <c r="P75" s="23"/>
      <c r="Q75" s="23"/>
    </row>
    <row r="76" spans="1:17" ht="18.95" customHeight="1">
      <c r="A76" s="19"/>
      <c r="B76" s="155"/>
      <c r="C76" s="154"/>
      <c r="D76" s="250" t="s">
        <v>85</v>
      </c>
      <c r="E76" s="251"/>
      <c r="F76" s="251"/>
      <c r="G76" s="251"/>
      <c r="H76" s="154"/>
      <c r="I76" s="250" t="s">
        <v>86</v>
      </c>
      <c r="J76" s="251"/>
      <c r="K76" s="251"/>
      <c r="L76" s="251"/>
      <c r="M76" s="155"/>
      <c r="N76" s="23"/>
      <c r="O76" s="23"/>
      <c r="P76" s="23"/>
      <c r="Q76" s="23"/>
    </row>
    <row r="77" spans="1:17" ht="9.9499999999999993" customHeight="1">
      <c r="A77" s="19"/>
      <c r="B77" s="155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55"/>
      <c r="N77" s="23"/>
      <c r="O77" s="23"/>
      <c r="P77" s="23"/>
      <c r="Q77" s="23"/>
    </row>
    <row r="78" spans="1:17" ht="18.95" customHeight="1">
      <c r="A78" s="19"/>
      <c r="B78" s="155"/>
      <c r="C78" s="154"/>
      <c r="D78" s="250" t="s">
        <v>87</v>
      </c>
      <c r="E78" s="251"/>
      <c r="F78" s="251"/>
      <c r="G78" s="251"/>
      <c r="H78" s="154"/>
      <c r="I78" s="250" t="s">
        <v>88</v>
      </c>
      <c r="J78" s="251"/>
      <c r="K78" s="251"/>
      <c r="L78" s="251"/>
      <c r="M78" s="155"/>
      <c r="N78" s="23"/>
      <c r="O78" s="23"/>
      <c r="P78" s="23"/>
      <c r="Q78" s="23"/>
    </row>
    <row r="79" spans="1:17" ht="9.9499999999999993" customHeight="1">
      <c r="A79" s="19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23"/>
      <c r="O79" s="23"/>
      <c r="P79" s="23"/>
      <c r="Q79" s="23"/>
    </row>
    <row r="80" spans="1:17" ht="18.95" customHeight="1">
      <c r="A80" s="19"/>
      <c r="B80" s="252" t="s">
        <v>126</v>
      </c>
      <c r="C80" s="252"/>
      <c r="D80" s="252"/>
      <c r="E80" s="252"/>
      <c r="F80" s="158"/>
      <c r="G80" s="36" t="s">
        <v>20</v>
      </c>
      <c r="H80" s="36" t="s">
        <v>26</v>
      </c>
      <c r="I80" s="253"/>
      <c r="J80" s="253"/>
      <c r="K80" s="253"/>
      <c r="L80" s="253"/>
      <c r="M80" s="253"/>
      <c r="N80" s="23"/>
      <c r="O80" s="23"/>
      <c r="P80" s="23"/>
      <c r="Q80" s="23"/>
    </row>
    <row r="81" spans="1:17" ht="18.9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3"/>
      <c r="O81" s="23"/>
      <c r="P81" s="23"/>
      <c r="Q81" s="23"/>
    </row>
    <row r="82" spans="1:17" ht="18.9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23"/>
      <c r="O82" s="23"/>
      <c r="P82" s="23"/>
      <c r="Q82" s="23"/>
    </row>
    <row r="83" spans="1:17" ht="18.9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23"/>
      <c r="O83" s="23"/>
      <c r="P83" s="23"/>
      <c r="Q83" s="23"/>
    </row>
    <row r="84" spans="1:17" ht="18.95" customHeight="1">
      <c r="A84" s="19"/>
      <c r="B84" s="19"/>
      <c r="C84" s="19"/>
      <c r="D84" s="19"/>
      <c r="E84" s="19"/>
      <c r="F84" s="19"/>
      <c r="G84" s="19"/>
      <c r="H84" s="36" t="s">
        <v>127</v>
      </c>
      <c r="I84" s="253"/>
      <c r="J84" s="253"/>
      <c r="K84" s="253"/>
      <c r="L84" s="253"/>
      <c r="M84" s="19"/>
      <c r="N84" s="23"/>
      <c r="O84" s="23"/>
      <c r="P84" s="23"/>
      <c r="Q84" s="23"/>
    </row>
    <row r="85" spans="1:17" ht="18.95" customHeight="1">
      <c r="A85" s="19"/>
      <c r="B85" s="19"/>
      <c r="C85" s="19"/>
      <c r="D85" s="19"/>
      <c r="E85" s="19"/>
      <c r="F85" s="19"/>
      <c r="G85" s="19"/>
      <c r="H85" s="247" t="str">
        <f>"(…………………...…………………………………………..)"</f>
        <v>(…………………...…………………………………………..)</v>
      </c>
      <c r="I85" s="247"/>
      <c r="J85" s="247"/>
      <c r="K85" s="247"/>
      <c r="L85" s="247"/>
      <c r="M85" s="247"/>
      <c r="N85" s="23"/>
      <c r="O85" s="23"/>
      <c r="P85" s="23"/>
      <c r="Q85" s="23"/>
    </row>
    <row r="86" spans="1:17" ht="18.95" customHeight="1">
      <c r="A86" s="19"/>
      <c r="B86" s="19"/>
      <c r="C86" s="19"/>
      <c r="D86" s="19"/>
      <c r="E86" s="19"/>
      <c r="F86" s="19"/>
      <c r="G86" s="19"/>
      <c r="H86" s="248" t="s">
        <v>159</v>
      </c>
      <c r="I86" s="247"/>
      <c r="J86" s="247"/>
      <c r="K86" s="247"/>
      <c r="L86" s="247"/>
      <c r="M86" s="247"/>
      <c r="N86" s="23"/>
      <c r="O86" s="23"/>
      <c r="P86" s="23"/>
      <c r="Q86" s="23"/>
    </row>
    <row r="87" spans="1:17" ht="18.95" customHeight="1">
      <c r="A87" s="19"/>
      <c r="B87" s="19"/>
      <c r="C87" s="19"/>
      <c r="D87" s="19"/>
      <c r="E87" s="19"/>
      <c r="F87" s="19"/>
      <c r="G87" s="19"/>
      <c r="H87" s="249" t="s">
        <v>160</v>
      </c>
      <c r="I87" s="249"/>
      <c r="J87" s="249"/>
      <c r="K87" s="249"/>
      <c r="L87" s="249"/>
      <c r="M87" s="249"/>
      <c r="N87" s="23"/>
      <c r="O87" s="23"/>
      <c r="P87" s="23"/>
      <c r="Q87" s="23"/>
    </row>
  </sheetData>
  <sheetProtection algorithmName="SHA-512" hashValue="L65dUjCNiDQmkMME8OvadTtbDW9FRKo2xVC0+3UeK8aU0nUus35tV8OX3M5X0+5x3w8by02eWawaO4CIA32EeA==" saltValue="OygHIN0kVbaOQIhXuJCQBQ==" spinCount="100000" sheet="1" objects="1" scenarios="1"/>
  <mergeCells count="87">
    <mergeCell ref="A1:M1"/>
    <mergeCell ref="B4:M4"/>
    <mergeCell ref="B5:L5"/>
    <mergeCell ref="C26:J26"/>
    <mergeCell ref="C27:J27"/>
    <mergeCell ref="C16:J16"/>
    <mergeCell ref="C17:J17"/>
    <mergeCell ref="C18:J18"/>
    <mergeCell ref="C19:J19"/>
    <mergeCell ref="C24:J24"/>
    <mergeCell ref="C25:J25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C2:I2"/>
    <mergeCell ref="C20:J20"/>
    <mergeCell ref="C21:J21"/>
    <mergeCell ref="C22:J22"/>
    <mergeCell ref="C23:J23"/>
    <mergeCell ref="C28:J28"/>
    <mergeCell ref="C29:J29"/>
    <mergeCell ref="C30:J30"/>
    <mergeCell ref="C31:J31"/>
    <mergeCell ref="C32:J32"/>
    <mergeCell ref="B34:F34"/>
    <mergeCell ref="G34:M34"/>
    <mergeCell ref="K36:M36"/>
    <mergeCell ref="K37:M37"/>
    <mergeCell ref="K38:M38"/>
    <mergeCell ref="K39:M39"/>
    <mergeCell ref="B38:C38"/>
    <mergeCell ref="B36:C36"/>
    <mergeCell ref="D36:G36"/>
    <mergeCell ref="B37:C37"/>
    <mergeCell ref="B39:C39"/>
    <mergeCell ref="D37:G37"/>
    <mergeCell ref="D38:G38"/>
    <mergeCell ref="D39:G39"/>
    <mergeCell ref="B51:M51"/>
    <mergeCell ref="K40:M40"/>
    <mergeCell ref="B40:C40"/>
    <mergeCell ref="B41:C41"/>
    <mergeCell ref="K41:M41"/>
    <mergeCell ref="D40:G40"/>
    <mergeCell ref="B43:M43"/>
    <mergeCell ref="B45:M45"/>
    <mergeCell ref="D47:G47"/>
    <mergeCell ref="D49:G49"/>
    <mergeCell ref="I47:L47"/>
    <mergeCell ref="I49:L49"/>
    <mergeCell ref="B53:M53"/>
    <mergeCell ref="B55:M55"/>
    <mergeCell ref="D57:G57"/>
    <mergeCell ref="I57:L57"/>
    <mergeCell ref="D59:G59"/>
    <mergeCell ref="I59:L59"/>
    <mergeCell ref="H69:H70"/>
    <mergeCell ref="I69:I70"/>
    <mergeCell ref="J69:J70"/>
    <mergeCell ref="B61:M61"/>
    <mergeCell ref="D63:G63"/>
    <mergeCell ref="I63:L63"/>
    <mergeCell ref="D65:G65"/>
    <mergeCell ref="I65:L65"/>
    <mergeCell ref="B67:M67"/>
    <mergeCell ref="H85:M85"/>
    <mergeCell ref="H86:M86"/>
    <mergeCell ref="H87:M87"/>
    <mergeCell ref="A42:M42"/>
    <mergeCell ref="D78:G78"/>
    <mergeCell ref="I78:L78"/>
    <mergeCell ref="B80:E80"/>
    <mergeCell ref="I80:M80"/>
    <mergeCell ref="I84:L84"/>
    <mergeCell ref="K69:K70"/>
    <mergeCell ref="B71:G71"/>
    <mergeCell ref="B72:G72"/>
    <mergeCell ref="B74:M74"/>
    <mergeCell ref="D76:G76"/>
    <mergeCell ref="I76:L76"/>
    <mergeCell ref="B69:G70"/>
  </mergeCell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SDQBlankForm1"/>
  <dimension ref="A1:Q56"/>
  <sheetViews>
    <sheetView workbookViewId="0">
      <selection activeCell="M8" sqref="M8"/>
    </sheetView>
  </sheetViews>
  <sheetFormatPr defaultColWidth="9" defaultRowHeight="21"/>
  <cols>
    <col min="1" max="1" width="1.85546875" style="1" customWidth="1"/>
    <col min="2" max="13" width="6.5703125" style="1" customWidth="1"/>
    <col min="14" max="14" width="9" style="1" customWidth="1"/>
    <col min="15" max="16384" width="9" style="1"/>
  </cols>
  <sheetData>
    <row r="1" spans="1:17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22"/>
      <c r="O1" s="22"/>
      <c r="P1" s="22"/>
      <c r="Q1" s="22"/>
    </row>
    <row r="2" spans="1:17">
      <c r="A2" s="61"/>
      <c r="B2" s="186"/>
      <c r="C2" s="189"/>
      <c r="D2" s="189"/>
      <c r="E2" s="189"/>
      <c r="F2" s="189"/>
      <c r="G2" s="189"/>
      <c r="H2" s="189"/>
      <c r="I2" s="189"/>
      <c r="J2" s="186"/>
      <c r="K2" s="187"/>
      <c r="L2" s="27"/>
      <c r="M2" s="188"/>
      <c r="N2" s="22"/>
      <c r="O2" s="22"/>
      <c r="P2" s="22"/>
      <c r="Q2" s="22"/>
    </row>
    <row r="3" spans="1:17" ht="3.75" customHeight="1">
      <c r="A3" s="61"/>
      <c r="B3" s="186"/>
      <c r="C3" s="186"/>
      <c r="D3" s="186"/>
      <c r="E3" s="186"/>
      <c r="F3" s="186"/>
      <c r="G3" s="186"/>
      <c r="H3" s="186"/>
      <c r="I3" s="186"/>
      <c r="J3" s="186"/>
      <c r="K3" s="189"/>
      <c r="L3" s="27"/>
      <c r="M3" s="27"/>
      <c r="N3" s="22"/>
      <c r="O3" s="22"/>
      <c r="P3" s="22"/>
      <c r="Q3" s="22"/>
    </row>
    <row r="4" spans="1:17" s="56" customFormat="1" ht="21" customHeight="1">
      <c r="A4" s="190"/>
      <c r="B4" s="194"/>
      <c r="C4" s="194"/>
      <c r="D4" s="194"/>
      <c r="E4" s="194"/>
      <c r="F4" s="194"/>
      <c r="G4" s="194"/>
      <c r="H4" s="194"/>
      <c r="I4" s="194"/>
      <c r="J4" s="194"/>
      <c r="K4" s="195"/>
      <c r="L4" s="195"/>
      <c r="M4" s="195"/>
      <c r="N4" s="54"/>
      <c r="O4" s="146"/>
      <c r="P4" s="55"/>
      <c r="Q4" s="55"/>
    </row>
    <row r="5" spans="1:17" s="49" customFormat="1" ht="5.0999999999999996" customHeight="1">
      <c r="A5" s="191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2"/>
      <c r="N5" s="22"/>
      <c r="O5" s="22"/>
      <c r="P5" s="22"/>
      <c r="Q5" s="22"/>
    </row>
    <row r="6" spans="1:17" ht="6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27"/>
      <c r="M6" s="27"/>
      <c r="N6" s="22"/>
      <c r="O6" s="22"/>
      <c r="P6" s="22"/>
      <c r="Q6" s="22"/>
    </row>
    <row r="7" spans="1:17" ht="30" customHeight="1">
      <c r="A7" s="61"/>
      <c r="B7" s="198"/>
      <c r="C7" s="196"/>
      <c r="D7" s="196"/>
      <c r="E7" s="196"/>
      <c r="F7" s="196"/>
      <c r="G7" s="196"/>
      <c r="H7" s="196"/>
      <c r="I7" s="196"/>
      <c r="J7" s="196"/>
      <c r="K7" s="199"/>
      <c r="L7" s="199"/>
      <c r="M7" s="199"/>
      <c r="N7" s="22"/>
      <c r="O7" s="22"/>
      <c r="P7" s="22"/>
      <c r="Q7" s="22"/>
    </row>
    <row r="8" spans="1:17" ht="21" customHeight="1">
      <c r="A8" s="61"/>
      <c r="B8" s="192"/>
      <c r="C8" s="197"/>
      <c r="D8" s="197"/>
      <c r="E8" s="197"/>
      <c r="F8" s="197"/>
      <c r="G8" s="197"/>
      <c r="H8" s="197"/>
      <c r="I8" s="197"/>
      <c r="J8" s="197"/>
      <c r="K8" s="200"/>
      <c r="L8" s="201"/>
      <c r="M8" s="202"/>
      <c r="N8" s="23"/>
      <c r="O8" s="23"/>
      <c r="P8" s="23"/>
      <c r="Q8" s="23"/>
    </row>
    <row r="9" spans="1:17" ht="21" customHeight="1">
      <c r="A9" s="273" t="s">
        <v>161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3"/>
      <c r="O9" s="23"/>
      <c r="P9" s="23"/>
      <c r="Q9" s="23"/>
    </row>
    <row r="10" spans="1:17" ht="21" customHeight="1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3"/>
      <c r="O10" s="23"/>
      <c r="P10" s="23"/>
      <c r="Q10" s="23"/>
    </row>
    <row r="11" spans="1:17" ht="21" customHeight="1">
      <c r="A11" s="273" t="s">
        <v>162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3"/>
      <c r="O11" s="23"/>
      <c r="P11" s="23"/>
      <c r="Q11" s="23"/>
    </row>
    <row r="12" spans="1:17" ht="21" customHeight="1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3"/>
      <c r="O12" s="23"/>
      <c r="P12" s="23"/>
      <c r="Q12" s="23"/>
    </row>
    <row r="13" spans="1:17" ht="21" customHeight="1">
      <c r="A13" s="270" t="str">
        <f>"ชั้น" &amp; ตั้งค่า!C10</f>
        <v>ชั้นมัธยมศึกษาปีที่ 1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3"/>
      <c r="O13" s="23"/>
      <c r="P13" s="23"/>
      <c r="Q13" s="23"/>
    </row>
    <row r="14" spans="1:17" ht="21" customHeight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3"/>
      <c r="O14" s="23"/>
      <c r="P14" s="23"/>
      <c r="Q14" s="23"/>
    </row>
    <row r="15" spans="1:17" ht="21" customHeight="1">
      <c r="A15" s="270" t="str">
        <f>"ปีการศึกษา " &amp; ตั้งค่า!C11</f>
        <v>ปีการศึกษา 2561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3"/>
      <c r="O15" s="23"/>
      <c r="P15" s="23"/>
      <c r="Q15" s="23"/>
    </row>
    <row r="16" spans="1:17" ht="21" customHeight="1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3"/>
      <c r="O16" s="23"/>
      <c r="P16" s="23"/>
      <c r="Q16" s="23"/>
    </row>
    <row r="17" spans="1:17" ht="21" customHeight="1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3"/>
      <c r="O17" s="23"/>
      <c r="P17" s="23"/>
      <c r="Q17" s="23"/>
    </row>
    <row r="18" spans="1:17" ht="21" customHeight="1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3"/>
      <c r="O18" s="23"/>
      <c r="P18" s="23"/>
      <c r="Q18" s="23"/>
    </row>
    <row r="19" spans="1:17" ht="21" customHeight="1">
      <c r="A19" s="272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3"/>
      <c r="O19" s="23"/>
      <c r="P19" s="23"/>
      <c r="Q19" s="23"/>
    </row>
    <row r="20" spans="1:17" ht="21" customHeight="1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3"/>
      <c r="O20" s="23"/>
      <c r="P20" s="23"/>
      <c r="Q20" s="23"/>
    </row>
    <row r="21" spans="1:17" ht="21" customHeight="1">
      <c r="A21" s="272" t="str">
        <f>ตั้งค่า!C18</f>
        <v>นายแสงสว่าง  เข็มทิพย์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3"/>
      <c r="O21" s="23"/>
      <c r="P21" s="23"/>
      <c r="Q21" s="23"/>
    </row>
    <row r="22" spans="1:17" ht="21" customHeight="1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3"/>
      <c r="O22" s="23"/>
      <c r="P22" s="23"/>
      <c r="Q22" s="23"/>
    </row>
    <row r="23" spans="1:17" ht="21" customHeight="1">
      <c r="A23" s="272" t="str">
        <f>ตั้งค่า!C19</f>
        <v>ครูประจำชั้น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3"/>
      <c r="O23" s="23"/>
      <c r="P23" s="23"/>
      <c r="Q23" s="23"/>
    </row>
    <row r="24" spans="1:17" ht="21" customHeight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3"/>
      <c r="O24" s="23"/>
      <c r="P24" s="23"/>
      <c r="Q24" s="23"/>
    </row>
    <row r="25" spans="1:17" ht="21" customHeight="1">
      <c r="A25" s="276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3"/>
      <c r="O25" s="23"/>
      <c r="P25" s="23"/>
      <c r="Q25" s="23"/>
    </row>
    <row r="26" spans="1:17" ht="21" customHeight="1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3"/>
      <c r="O26" s="23"/>
      <c r="P26" s="23"/>
      <c r="Q26" s="23"/>
    </row>
    <row r="27" spans="1:17" ht="21" customHeight="1">
      <c r="A27" s="272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3"/>
      <c r="O27" s="23"/>
      <c r="P27" s="23"/>
      <c r="Q27" s="23"/>
    </row>
    <row r="28" spans="1:17" ht="21" customHeight="1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3"/>
      <c r="O28" s="23"/>
      <c r="P28" s="23"/>
      <c r="Q28" s="23"/>
    </row>
    <row r="29" spans="1:17" ht="21" customHeight="1">
      <c r="A29" s="275" t="str">
        <f>"โรงเรียน" &amp; ตั้งค่า!C12</f>
        <v>โรงเรียนชุมชนบ้านบุสามัคคีพัฒนา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3"/>
      <c r="O29" s="23"/>
      <c r="P29" s="23"/>
      <c r="Q29" s="23"/>
    </row>
    <row r="30" spans="1:17" ht="21" customHeight="1">
      <c r="A30" s="275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3"/>
      <c r="O30" s="23"/>
      <c r="P30" s="23"/>
      <c r="Q30" s="23"/>
    </row>
    <row r="31" spans="1:17" ht="21" customHeight="1">
      <c r="A31" s="270" t="str">
        <f>"ตำบล" &amp; ตั้งค่า!C13 &amp; " อำเภอ" &amp; ตั้งค่า!C14 &amp; " จังหวัด" &amp; ตั้งค่า!C15</f>
        <v>ตำบลหนองพลวง อำเภอจักราช จังหวัดนครราชสีมา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3"/>
      <c r="O31" s="23"/>
      <c r="P31" s="23"/>
      <c r="Q31" s="23"/>
    </row>
    <row r="32" spans="1:17" ht="21" customHeight="1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3"/>
      <c r="O32" s="23"/>
      <c r="P32" s="23"/>
      <c r="Q32" s="23"/>
    </row>
    <row r="33" spans="1:17" ht="21" customHeight="1">
      <c r="A33" s="270" t="str">
        <f>ตั้งค่า!B16&amp;ตั้งค่า!C16</f>
        <v>สำนักงานเขตพื้นที่การศึกษานครราชสีมา เขต 2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3"/>
      <c r="O33" s="23"/>
      <c r="P33" s="23"/>
      <c r="Q33" s="23"/>
    </row>
    <row r="34" spans="1:17" ht="21" customHeight="1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3"/>
      <c r="O34" s="23"/>
      <c r="P34" s="23"/>
      <c r="Q34" s="23"/>
    </row>
    <row r="35" spans="1:17" ht="21" customHeight="1">
      <c r="A35" s="274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3"/>
      <c r="O35" s="23"/>
      <c r="P35" s="23"/>
      <c r="Q35" s="23"/>
    </row>
    <row r="36" spans="1:17" ht="21" customHeight="1">
      <c r="A36" s="274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3"/>
      <c r="O36" s="23"/>
      <c r="P36" s="23"/>
      <c r="Q36" s="23"/>
    </row>
    <row r="37" spans="1:17" ht="21" customHeight="1"/>
    <row r="38" spans="1:17" ht="21" customHeight="1"/>
    <row r="39" spans="1:17" ht="21" customHeight="1"/>
    <row r="40" spans="1:17" ht="21" customHeight="1"/>
    <row r="41" spans="1:17" ht="21" customHeight="1"/>
    <row r="42" spans="1:17" ht="21" customHeight="1"/>
    <row r="43" spans="1:17" ht="21" customHeight="1"/>
    <row r="44" spans="1:17" ht="21" customHeight="1"/>
    <row r="45" spans="1:17" ht="21" customHeight="1"/>
    <row r="46" spans="1:17" ht="21" customHeight="1"/>
    <row r="47" spans="1:17" ht="21" customHeight="1"/>
    <row r="48" spans="1:1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sheetProtection algorithmName="SHA-512" hashValue="uiB/ETC/zo3e1PaziCZZDcVKw7g6OYiUZumQ5ihIFro+J+wkqAllcbpTNoyLV2L/Zku9hUa/C97unzvgpRAWNw==" saltValue="K+4b8s02wk9OO+ZbkJREkg==" spinCount="100000" sheet="1" objects="1" scenarios="1"/>
  <mergeCells count="14">
    <mergeCell ref="A35:M36"/>
    <mergeCell ref="A27:M28"/>
    <mergeCell ref="A29:M30"/>
    <mergeCell ref="A31:M32"/>
    <mergeCell ref="A25:M26"/>
    <mergeCell ref="A15:M16"/>
    <mergeCell ref="A17:M18"/>
    <mergeCell ref="A19:M20"/>
    <mergeCell ref="A33:M34"/>
    <mergeCell ref="A9:M10"/>
    <mergeCell ref="A11:M12"/>
    <mergeCell ref="A13:M14"/>
    <mergeCell ref="A21:M22"/>
    <mergeCell ref="A23:M2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SDQStudentReport"/>
  <dimension ref="A1:Q87"/>
  <sheetViews>
    <sheetView workbookViewId="0">
      <selection activeCell="O4" sqref="O4"/>
    </sheetView>
  </sheetViews>
  <sheetFormatPr defaultColWidth="9" defaultRowHeight="21"/>
  <cols>
    <col min="1" max="1" width="1.85546875" style="1" customWidth="1"/>
    <col min="2" max="13" width="6.5703125" style="1" customWidth="1"/>
    <col min="14" max="14" width="9" style="1" customWidth="1"/>
    <col min="15" max="16384" width="9" style="1"/>
  </cols>
  <sheetData>
    <row r="1" spans="1:17">
      <c r="A1" s="264" t="s">
        <v>157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2"/>
      <c r="O1" s="22"/>
      <c r="P1" s="22"/>
      <c r="Q1" s="22"/>
    </row>
    <row r="2" spans="1:17">
      <c r="A2" s="19"/>
      <c r="B2" s="43" t="s">
        <v>15</v>
      </c>
      <c r="C2" s="263" t="s">
        <v>173</v>
      </c>
      <c r="D2" s="263"/>
      <c r="E2" s="263"/>
      <c r="F2" s="263"/>
      <c r="G2" s="263"/>
      <c r="H2" s="263"/>
      <c r="I2" s="263"/>
      <c r="J2" s="43" t="s">
        <v>7</v>
      </c>
      <c r="K2" s="147" t="str">
        <f>ตั้งค่า!C9</f>
        <v>ม.1</v>
      </c>
      <c r="L2" s="36" t="s">
        <v>8</v>
      </c>
      <c r="M2" s="59">
        <v>1</v>
      </c>
      <c r="N2" s="22"/>
      <c r="O2" s="22"/>
      <c r="P2" s="22"/>
      <c r="Q2" s="22"/>
    </row>
    <row r="3" spans="1:17" ht="3.75" customHeight="1">
      <c r="A3" s="19"/>
      <c r="B3" s="43"/>
      <c r="C3" s="43"/>
      <c r="D3" s="43"/>
      <c r="E3" s="43"/>
      <c r="F3" s="43"/>
      <c r="G3" s="43"/>
      <c r="H3" s="43"/>
      <c r="I3" s="43"/>
      <c r="J3" s="43"/>
      <c r="K3" s="37"/>
      <c r="L3" s="36"/>
      <c r="M3" s="36"/>
      <c r="N3" s="22"/>
      <c r="O3" s="22"/>
      <c r="P3" s="22"/>
      <c r="Q3" s="22"/>
    </row>
    <row r="4" spans="1:17" s="56" customFormat="1" ht="21" customHeight="1">
      <c r="A4" s="53"/>
      <c r="B4" s="265" t="s">
        <v>105</v>
      </c>
      <c r="C4" s="265"/>
      <c r="D4" s="265"/>
      <c r="E4" s="265"/>
      <c r="F4" s="265"/>
      <c r="G4" s="265"/>
      <c r="H4" s="265"/>
      <c r="I4" s="265"/>
      <c r="J4" s="265"/>
      <c r="K4" s="266"/>
      <c r="L4" s="266"/>
      <c r="M4" s="266"/>
      <c r="N4" s="40" t="s">
        <v>8</v>
      </c>
      <c r="O4" s="30">
        <v>1</v>
      </c>
      <c r="P4" s="22"/>
      <c r="Q4" s="55"/>
    </row>
    <row r="5" spans="1:17" s="49" customFormat="1" ht="5.0999999999999996" customHeight="1">
      <c r="A5" s="4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48"/>
      <c r="N5" s="22"/>
      <c r="O5" s="22"/>
      <c r="P5" s="22"/>
      <c r="Q5" s="22"/>
    </row>
    <row r="6" spans="1:17" ht="6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36"/>
      <c r="M6" s="36"/>
      <c r="N6" s="22"/>
      <c r="O6" s="22"/>
      <c r="P6" s="22"/>
      <c r="Q6" s="22"/>
    </row>
    <row r="7" spans="1:17" ht="30" customHeight="1">
      <c r="A7" s="19"/>
      <c r="B7" s="46" t="s">
        <v>16</v>
      </c>
      <c r="C7" s="268" t="s">
        <v>17</v>
      </c>
      <c r="D7" s="269"/>
      <c r="E7" s="269"/>
      <c r="F7" s="269"/>
      <c r="G7" s="269"/>
      <c r="H7" s="269"/>
      <c r="I7" s="269"/>
      <c r="J7" s="269"/>
      <c r="K7" s="45" t="s">
        <v>31</v>
      </c>
      <c r="L7" s="45" t="s">
        <v>92</v>
      </c>
      <c r="M7" s="45" t="s">
        <v>32</v>
      </c>
      <c r="N7" s="22"/>
      <c r="O7" s="22"/>
      <c r="P7" s="22"/>
      <c r="Q7" s="22"/>
    </row>
    <row r="8" spans="1:17" ht="18.95" customHeight="1">
      <c r="A8" s="19"/>
      <c r="B8" s="44">
        <v>1</v>
      </c>
      <c r="C8" s="260" t="str">
        <f>กรอกแบบประเมิน!C8</f>
        <v>ห่วงใยความรู้สึกคนอื่น</v>
      </c>
      <c r="D8" s="261"/>
      <c r="E8" s="261"/>
      <c r="F8" s="261"/>
      <c r="G8" s="261"/>
      <c r="H8" s="261"/>
      <c r="I8" s="261"/>
      <c r="J8" s="261"/>
      <c r="K8" s="51"/>
      <c r="L8" s="52"/>
      <c r="M8" s="58" t="s">
        <v>130</v>
      </c>
      <c r="N8" s="22"/>
      <c r="O8" s="22"/>
      <c r="P8" s="22"/>
      <c r="Q8" s="22"/>
    </row>
    <row r="9" spans="1:17" ht="18.95" customHeight="1">
      <c r="A9" s="19"/>
      <c r="B9" s="44">
        <f>B8+1</f>
        <v>2</v>
      </c>
      <c r="C9" s="260" t="str">
        <f>กรอกแบบประเมิน!C9</f>
        <v xml:space="preserve">อยู่ไม่นิ่ง  นั่งนานๆไม่ได้ </v>
      </c>
      <c r="D9" s="261"/>
      <c r="E9" s="261"/>
      <c r="F9" s="261"/>
      <c r="G9" s="261"/>
      <c r="H9" s="261"/>
      <c r="I9" s="261"/>
      <c r="J9" s="261"/>
      <c r="K9" s="51" t="s">
        <v>130</v>
      </c>
      <c r="L9" s="52"/>
      <c r="M9" s="58"/>
      <c r="N9" s="277" t="s">
        <v>133</v>
      </c>
      <c r="O9" s="278"/>
      <c r="P9" s="278"/>
      <c r="Q9" s="278"/>
    </row>
    <row r="10" spans="1:17" ht="18.95" customHeight="1">
      <c r="A10" s="19"/>
      <c r="B10" s="44">
        <f t="shared" ref="B10:B32" si="0">B9+1</f>
        <v>3</v>
      </c>
      <c r="C10" s="260" t="str">
        <f>กรอกแบบประเมิน!C10</f>
        <v xml:space="preserve">มักจะบ่นว่าปวดศีรษะ ปวดท้องหรือไม่สบาย </v>
      </c>
      <c r="D10" s="261"/>
      <c r="E10" s="261"/>
      <c r="F10" s="261"/>
      <c r="G10" s="261"/>
      <c r="H10" s="261"/>
      <c r="I10" s="261"/>
      <c r="J10" s="261"/>
      <c r="K10" s="51" t="s">
        <v>130</v>
      </c>
      <c r="L10" s="52"/>
      <c r="M10" s="58"/>
      <c r="N10" s="166" t="s">
        <v>134</v>
      </c>
      <c r="O10" s="30">
        <v>1</v>
      </c>
      <c r="P10" s="165"/>
      <c r="Q10" s="165"/>
    </row>
    <row r="11" spans="1:17" ht="18.95" customHeight="1">
      <c r="A11" s="19"/>
      <c r="B11" s="44">
        <f t="shared" si="0"/>
        <v>4</v>
      </c>
      <c r="C11" s="260" t="str">
        <f>กรอกแบบประเมิน!C11</f>
        <v xml:space="preserve">เต็มใจแบ่งปันสิ่งของให้เพื่อน(ขนม  ของเล่น ดินสอ เป็นต้น) </v>
      </c>
      <c r="D11" s="261"/>
      <c r="E11" s="261"/>
      <c r="F11" s="261"/>
      <c r="G11" s="261"/>
      <c r="H11" s="261"/>
      <c r="I11" s="261"/>
      <c r="J11" s="261"/>
      <c r="K11" s="57"/>
      <c r="L11" s="57" t="s">
        <v>130</v>
      </c>
      <c r="M11" s="58"/>
      <c r="N11" s="279"/>
      <c r="O11" s="280"/>
      <c r="P11" s="280"/>
      <c r="Q11" s="280"/>
    </row>
    <row r="12" spans="1:17" ht="18.95" customHeight="1">
      <c r="A12" s="19"/>
      <c r="B12" s="44">
        <f t="shared" si="0"/>
        <v>5</v>
      </c>
      <c r="C12" s="260" t="str">
        <f>กรอกแบบประเมิน!C12</f>
        <v>มักจะอาละวาดหรือโมโหร้าย</v>
      </c>
      <c r="D12" s="261"/>
      <c r="E12" s="261"/>
      <c r="F12" s="261"/>
      <c r="G12" s="261"/>
      <c r="H12" s="261"/>
      <c r="I12" s="261"/>
      <c r="J12" s="261"/>
      <c r="K12" s="57" t="s">
        <v>130</v>
      </c>
      <c r="L12" s="57"/>
      <c r="M12" s="58"/>
      <c r="N12" s="166" t="s">
        <v>135</v>
      </c>
      <c r="O12" s="30">
        <v>2</v>
      </c>
      <c r="P12" s="165"/>
      <c r="Q12" s="165"/>
    </row>
    <row r="13" spans="1:17" ht="18.95" customHeight="1">
      <c r="A13" s="19"/>
      <c r="B13" s="44">
        <f t="shared" si="0"/>
        <v>6</v>
      </c>
      <c r="C13" s="260" t="str">
        <f>กรอกแบบประเมิน!C13</f>
        <v xml:space="preserve">ค่อนข้างแยกตัว  ชอบเล่นคนเดียว </v>
      </c>
      <c r="D13" s="261"/>
      <c r="E13" s="261"/>
      <c r="F13" s="261"/>
      <c r="G13" s="261"/>
      <c r="H13" s="261"/>
      <c r="I13" s="261"/>
      <c r="J13" s="261"/>
      <c r="K13" s="57" t="s">
        <v>130</v>
      </c>
      <c r="L13" s="57"/>
      <c r="M13" s="58"/>
      <c r="N13" s="164"/>
      <c r="O13" s="164"/>
      <c r="P13" s="164"/>
      <c r="Q13" s="164"/>
    </row>
    <row r="14" spans="1:17" ht="18.95" customHeight="1">
      <c r="A14" s="19"/>
      <c r="B14" s="44">
        <f t="shared" si="0"/>
        <v>7</v>
      </c>
      <c r="C14" s="260" t="str">
        <f>กรอกแบบประเมิน!C14</f>
        <v>เชื่อฟัง  มักจะทำตามที่ผู้ใหญ่ต้องการ</v>
      </c>
      <c r="D14" s="261"/>
      <c r="E14" s="261"/>
      <c r="F14" s="261"/>
      <c r="G14" s="261"/>
      <c r="H14" s="261"/>
      <c r="I14" s="261"/>
      <c r="J14" s="261"/>
      <c r="K14" s="57"/>
      <c r="L14" s="57" t="s">
        <v>130</v>
      </c>
      <c r="M14" s="58"/>
      <c r="N14" s="164"/>
      <c r="O14" s="164"/>
      <c r="P14" s="164"/>
      <c r="Q14" s="164"/>
    </row>
    <row r="15" spans="1:17" ht="18.95" customHeight="1">
      <c r="A15" s="19"/>
      <c r="B15" s="44">
        <f t="shared" si="0"/>
        <v>8</v>
      </c>
      <c r="C15" s="260" t="str">
        <f>กรอกแบบประเมิน!C15</f>
        <v xml:space="preserve">กังวลใจหลายเรื่อง  ดูวิตกกังวลเสมอ </v>
      </c>
      <c r="D15" s="261"/>
      <c r="E15" s="261"/>
      <c r="F15" s="261"/>
      <c r="G15" s="261"/>
      <c r="H15" s="261"/>
      <c r="I15" s="261"/>
      <c r="J15" s="261"/>
      <c r="K15" s="57"/>
      <c r="L15" s="57" t="s">
        <v>130</v>
      </c>
      <c r="M15" s="58"/>
      <c r="N15" s="164"/>
      <c r="O15" s="164"/>
      <c r="P15" s="164"/>
      <c r="Q15" s="164"/>
    </row>
    <row r="16" spans="1:17" ht="18.95" customHeight="1">
      <c r="A16" s="19"/>
      <c r="B16" s="44">
        <f t="shared" si="0"/>
        <v>9</v>
      </c>
      <c r="C16" s="260" t="str">
        <f>กรอกแบบประเมิน!C16</f>
        <v>เป็นที่พึ่งได้เวลาที่คนอื่นเสียใจ  อารมณ์ไม่ดีหรือไม่สบายใจ</v>
      </c>
      <c r="D16" s="261"/>
      <c r="E16" s="261"/>
      <c r="F16" s="261"/>
      <c r="G16" s="261"/>
      <c r="H16" s="261"/>
      <c r="I16" s="261"/>
      <c r="J16" s="261"/>
      <c r="K16" s="57"/>
      <c r="L16" s="57"/>
      <c r="M16" s="58" t="s">
        <v>130</v>
      </c>
      <c r="N16" s="163"/>
      <c r="O16" s="163"/>
      <c r="P16" s="163"/>
      <c r="Q16" s="163"/>
    </row>
    <row r="17" spans="1:17" ht="18.95" customHeight="1">
      <c r="A17" s="19"/>
      <c r="B17" s="44">
        <f t="shared" si="0"/>
        <v>10</v>
      </c>
      <c r="C17" s="260" t="str">
        <f>กรอกแบบประเมิน!C17</f>
        <v xml:space="preserve">อยู่ไม่สุข วุ่นวายอย่างมาก </v>
      </c>
      <c r="D17" s="261"/>
      <c r="E17" s="261"/>
      <c r="F17" s="261"/>
      <c r="G17" s="261"/>
      <c r="H17" s="261"/>
      <c r="I17" s="261"/>
      <c r="J17" s="261"/>
      <c r="K17" s="57" t="s">
        <v>130</v>
      </c>
      <c r="L17" s="57"/>
      <c r="M17" s="58"/>
      <c r="N17" s="163"/>
      <c r="O17" s="163"/>
      <c r="P17" s="163"/>
      <c r="Q17" s="163"/>
    </row>
    <row r="18" spans="1:17" ht="18.95" customHeight="1">
      <c r="A18" s="19"/>
      <c r="B18" s="44">
        <f t="shared" si="0"/>
        <v>11</v>
      </c>
      <c r="C18" s="260" t="str">
        <f>กรอกแบบประเมิน!C18</f>
        <v>มีเพื่อนสนิท</v>
      </c>
      <c r="D18" s="261"/>
      <c r="E18" s="261"/>
      <c r="F18" s="261"/>
      <c r="G18" s="261"/>
      <c r="H18" s="261"/>
      <c r="I18" s="261"/>
      <c r="J18" s="261"/>
      <c r="K18" s="57"/>
      <c r="L18" s="57"/>
      <c r="M18" s="58" t="s">
        <v>130</v>
      </c>
      <c r="N18" s="163"/>
      <c r="O18" s="163"/>
      <c r="P18" s="163"/>
      <c r="Q18" s="163"/>
    </row>
    <row r="19" spans="1:17" ht="18.95" customHeight="1">
      <c r="A19" s="19"/>
      <c r="B19" s="44">
        <f t="shared" si="0"/>
        <v>12</v>
      </c>
      <c r="C19" s="260" t="str">
        <f>กรอกแบบประเมิน!C19</f>
        <v>มักมีเรื่องทะเลาะวิวาทกับเด็กอื่นหรือรังแกเด็กอื่น</v>
      </c>
      <c r="D19" s="261"/>
      <c r="E19" s="261"/>
      <c r="F19" s="261"/>
      <c r="G19" s="261"/>
      <c r="H19" s="261"/>
      <c r="I19" s="261"/>
      <c r="J19" s="261"/>
      <c r="K19" s="57" t="s">
        <v>130</v>
      </c>
      <c r="L19" s="57"/>
      <c r="M19" s="58"/>
      <c r="N19" s="23"/>
      <c r="O19" s="23"/>
      <c r="P19" s="23"/>
      <c r="Q19" s="23"/>
    </row>
    <row r="20" spans="1:17" ht="18.95" customHeight="1">
      <c r="A20" s="19"/>
      <c r="B20" s="44">
        <f t="shared" si="0"/>
        <v>13</v>
      </c>
      <c r="C20" s="260" t="str">
        <f>กรอกแบบประเมิน!C20</f>
        <v xml:space="preserve">ดูไม่มีความสุข ท้อแท้  ร้องไห้บ่อย </v>
      </c>
      <c r="D20" s="261"/>
      <c r="E20" s="261"/>
      <c r="F20" s="261"/>
      <c r="G20" s="261"/>
      <c r="H20" s="261"/>
      <c r="I20" s="261"/>
      <c r="J20" s="261"/>
      <c r="K20" s="57" t="s">
        <v>130</v>
      </c>
      <c r="L20" s="57"/>
      <c r="M20" s="58"/>
      <c r="N20" s="23"/>
      <c r="O20" s="23"/>
      <c r="P20" s="23"/>
      <c r="Q20" s="23"/>
    </row>
    <row r="21" spans="1:17" ht="18.95" customHeight="1">
      <c r="A21" s="19"/>
      <c r="B21" s="44">
        <f t="shared" si="0"/>
        <v>14</v>
      </c>
      <c r="C21" s="260" t="str">
        <f>กรอกแบบประเมิน!C21</f>
        <v>เป็นที่ชื่นชอบของเพื่อน</v>
      </c>
      <c r="D21" s="261"/>
      <c r="E21" s="261"/>
      <c r="F21" s="261"/>
      <c r="G21" s="261"/>
      <c r="H21" s="261"/>
      <c r="I21" s="261"/>
      <c r="J21" s="261"/>
      <c r="K21" s="57"/>
      <c r="L21" s="57"/>
      <c r="M21" s="58" t="s">
        <v>130</v>
      </c>
      <c r="N21" s="23"/>
      <c r="O21" s="23"/>
      <c r="P21" s="23"/>
      <c r="Q21" s="23"/>
    </row>
    <row r="22" spans="1:17" ht="18.95" customHeight="1">
      <c r="A22" s="19"/>
      <c r="B22" s="44">
        <f t="shared" si="0"/>
        <v>15</v>
      </c>
      <c r="C22" s="260" t="str">
        <f>กรอกแบบประเมิน!C22</f>
        <v>วอกแวกง่าย สมาธิสั้น</v>
      </c>
      <c r="D22" s="261"/>
      <c r="E22" s="261"/>
      <c r="F22" s="261"/>
      <c r="G22" s="261"/>
      <c r="H22" s="261"/>
      <c r="I22" s="261"/>
      <c r="J22" s="261"/>
      <c r="K22" s="57" t="s">
        <v>130</v>
      </c>
      <c r="L22" s="57"/>
      <c r="M22" s="58"/>
      <c r="N22" s="23"/>
      <c r="O22" s="23"/>
      <c r="P22" s="23"/>
      <c r="Q22" s="23"/>
    </row>
    <row r="23" spans="1:17" ht="18.95" customHeight="1">
      <c r="A23" s="19"/>
      <c r="B23" s="44">
        <f t="shared" si="0"/>
        <v>16</v>
      </c>
      <c r="C23" s="260" t="str">
        <f>กรอกแบบประเมิน!C23</f>
        <v>เครียด  ไม่ยอมห่างเวลาอยู่ในสถานการณ์ที่ไม่คุ้น</v>
      </c>
      <c r="D23" s="261"/>
      <c r="E23" s="261"/>
      <c r="F23" s="261"/>
      <c r="G23" s="261"/>
      <c r="H23" s="261"/>
      <c r="I23" s="261"/>
      <c r="J23" s="261"/>
      <c r="K23" s="57"/>
      <c r="L23" s="57" t="s">
        <v>130</v>
      </c>
      <c r="M23" s="58"/>
      <c r="N23" s="23"/>
      <c r="O23" s="23"/>
      <c r="P23" s="23"/>
      <c r="Q23" s="23"/>
    </row>
    <row r="24" spans="1:17" ht="18.95" customHeight="1">
      <c r="A24" s="19"/>
      <c r="B24" s="44">
        <f t="shared" si="0"/>
        <v>17</v>
      </c>
      <c r="C24" s="260" t="str">
        <f>กรอกแบบประเมิน!C24</f>
        <v>ใจดีกับเด็กที่เล็กกว่า</v>
      </c>
      <c r="D24" s="261"/>
      <c r="E24" s="261"/>
      <c r="F24" s="261"/>
      <c r="G24" s="261"/>
      <c r="H24" s="261"/>
      <c r="I24" s="261"/>
      <c r="J24" s="261"/>
      <c r="K24" s="57"/>
      <c r="L24" s="57"/>
      <c r="M24" s="58" t="s">
        <v>130</v>
      </c>
      <c r="N24" s="23"/>
      <c r="O24" s="23"/>
      <c r="P24" s="23"/>
      <c r="Q24" s="23"/>
    </row>
    <row r="25" spans="1:17" ht="18.95" customHeight="1">
      <c r="A25" s="19"/>
      <c r="B25" s="44">
        <f t="shared" si="0"/>
        <v>18</v>
      </c>
      <c r="C25" s="260" t="str">
        <f>กรอกแบบประเมิน!C25</f>
        <v>ชอบโกหกหรือขี้โกง</v>
      </c>
      <c r="D25" s="261"/>
      <c r="E25" s="261"/>
      <c r="F25" s="261"/>
      <c r="G25" s="261"/>
      <c r="H25" s="261"/>
      <c r="I25" s="261"/>
      <c r="J25" s="261"/>
      <c r="K25" s="57" t="s">
        <v>130</v>
      </c>
      <c r="L25" s="57"/>
      <c r="M25" s="58"/>
      <c r="N25" s="23"/>
      <c r="O25" s="23"/>
      <c r="P25" s="23"/>
      <c r="Q25" s="23"/>
    </row>
    <row r="26" spans="1:17" ht="18.95" customHeight="1">
      <c r="A26" s="19"/>
      <c r="B26" s="44">
        <f t="shared" si="0"/>
        <v>19</v>
      </c>
      <c r="C26" s="260" t="str">
        <f>กรอกแบบประเมิน!C26</f>
        <v>ถูกเด็กคนอื่นล้อเลียนหรือรังแก</v>
      </c>
      <c r="D26" s="261"/>
      <c r="E26" s="261"/>
      <c r="F26" s="261"/>
      <c r="G26" s="261"/>
      <c r="H26" s="261"/>
      <c r="I26" s="261"/>
      <c r="J26" s="261"/>
      <c r="K26" s="57" t="s">
        <v>130</v>
      </c>
      <c r="L26" s="57"/>
      <c r="M26" s="58"/>
      <c r="N26" s="23"/>
      <c r="O26" s="23"/>
      <c r="P26" s="23"/>
      <c r="Q26" s="23"/>
    </row>
    <row r="27" spans="1:17" ht="18.95" customHeight="1">
      <c r="A27" s="19"/>
      <c r="B27" s="44">
        <f t="shared" si="0"/>
        <v>20</v>
      </c>
      <c r="C27" s="260" t="str">
        <f>กรอกแบบประเมิน!C27</f>
        <v>ชอบอาสาช่วยเหลือคนอื่น(พ่อ แม่ ครู เด็กคนอื่น)</v>
      </c>
      <c r="D27" s="261"/>
      <c r="E27" s="261"/>
      <c r="F27" s="261"/>
      <c r="G27" s="261"/>
      <c r="H27" s="261"/>
      <c r="I27" s="261"/>
      <c r="J27" s="261"/>
      <c r="K27" s="57"/>
      <c r="L27" s="57"/>
      <c r="M27" s="58" t="s">
        <v>130</v>
      </c>
      <c r="N27" s="23"/>
      <c r="O27" s="23"/>
      <c r="P27" s="23"/>
      <c r="Q27" s="23"/>
    </row>
    <row r="28" spans="1:17" ht="18.95" customHeight="1">
      <c r="A28" s="19"/>
      <c r="B28" s="44">
        <f t="shared" si="0"/>
        <v>21</v>
      </c>
      <c r="C28" s="260" t="str">
        <f>กรอกแบบประเมิน!C28</f>
        <v>คิดก่อนทำ</v>
      </c>
      <c r="D28" s="261"/>
      <c r="E28" s="261"/>
      <c r="F28" s="261"/>
      <c r="G28" s="261"/>
      <c r="H28" s="261"/>
      <c r="I28" s="261"/>
      <c r="J28" s="261"/>
      <c r="K28" s="57"/>
      <c r="L28" s="57" t="s">
        <v>130</v>
      </c>
      <c r="M28" s="58"/>
      <c r="N28" s="23"/>
      <c r="O28" s="23"/>
      <c r="P28" s="23"/>
      <c r="Q28" s="23"/>
    </row>
    <row r="29" spans="1:17" ht="18.95" customHeight="1">
      <c r="A29" s="19"/>
      <c r="B29" s="44">
        <f t="shared" si="0"/>
        <v>22</v>
      </c>
      <c r="C29" s="260" t="str">
        <f>กรอกแบบประเมิน!C29</f>
        <v>ขโมยของ ของที่บ้าน ที่โรงเรียนหรือที่อื่น</v>
      </c>
      <c r="D29" s="261"/>
      <c r="E29" s="261"/>
      <c r="F29" s="261"/>
      <c r="G29" s="261"/>
      <c r="H29" s="261"/>
      <c r="I29" s="261"/>
      <c r="J29" s="261"/>
      <c r="K29" s="57" t="s">
        <v>130</v>
      </c>
      <c r="L29" s="57"/>
      <c r="M29" s="58"/>
      <c r="N29" s="23"/>
      <c r="O29" s="23"/>
      <c r="P29" s="23"/>
      <c r="Q29" s="23"/>
    </row>
    <row r="30" spans="1:17" ht="18.95" customHeight="1">
      <c r="A30" s="19"/>
      <c r="B30" s="44">
        <f t="shared" si="0"/>
        <v>23</v>
      </c>
      <c r="C30" s="260" t="str">
        <f>กรอกแบบประเมิน!C30</f>
        <v>เข้ากับผู้ใหญ่ได้ดีกว่าเด็กวัยเดียวกัน</v>
      </c>
      <c r="D30" s="261"/>
      <c r="E30" s="261"/>
      <c r="F30" s="261"/>
      <c r="G30" s="261"/>
      <c r="H30" s="261"/>
      <c r="I30" s="261"/>
      <c r="J30" s="261"/>
      <c r="K30" s="57" t="s">
        <v>130</v>
      </c>
      <c r="L30" s="57"/>
      <c r="M30" s="58"/>
      <c r="N30" s="23"/>
      <c r="O30" s="23"/>
      <c r="P30" s="23"/>
      <c r="Q30" s="23"/>
    </row>
    <row r="31" spans="1:17" ht="18.95" customHeight="1">
      <c r="A31" s="19"/>
      <c r="B31" s="44">
        <f t="shared" si="0"/>
        <v>24</v>
      </c>
      <c r="C31" s="260" t="str">
        <f>กรอกแบบประเมิน!C31</f>
        <v xml:space="preserve">ขี้กลัว รู้สึกหวาดกลัวได้ง่าย </v>
      </c>
      <c r="D31" s="261"/>
      <c r="E31" s="261"/>
      <c r="F31" s="261"/>
      <c r="G31" s="261"/>
      <c r="H31" s="261"/>
      <c r="I31" s="261"/>
      <c r="J31" s="261"/>
      <c r="K31" s="57" t="s">
        <v>130</v>
      </c>
      <c r="L31" s="57"/>
      <c r="M31" s="58"/>
      <c r="N31" s="23"/>
      <c r="O31" s="23"/>
      <c r="P31" s="23"/>
      <c r="Q31" s="23"/>
    </row>
    <row r="32" spans="1:17" ht="18.95" customHeight="1">
      <c r="A32" s="19"/>
      <c r="B32" s="44">
        <f t="shared" si="0"/>
        <v>25</v>
      </c>
      <c r="C32" s="260" t="str">
        <f>กรอกแบบประเมิน!C32</f>
        <v xml:space="preserve">ทำงานได้จนเสร็จ มีความตั้งใจในการทำงาน </v>
      </c>
      <c r="D32" s="261"/>
      <c r="E32" s="261"/>
      <c r="F32" s="261"/>
      <c r="G32" s="261"/>
      <c r="H32" s="261"/>
      <c r="I32" s="261"/>
      <c r="J32" s="261"/>
      <c r="K32" s="57"/>
      <c r="L32" s="57"/>
      <c r="M32" s="58" t="s">
        <v>130</v>
      </c>
      <c r="N32" s="23"/>
      <c r="O32" s="23"/>
      <c r="P32" s="23"/>
      <c r="Q32" s="23"/>
    </row>
    <row r="33" spans="1:17" ht="5.0999999999999996" customHeight="1">
      <c r="A33" s="19"/>
      <c r="B33" s="148"/>
      <c r="C33" s="149"/>
      <c r="D33" s="149"/>
      <c r="E33" s="149"/>
      <c r="F33" s="149"/>
      <c r="G33" s="149"/>
      <c r="H33" s="149"/>
      <c r="I33" s="149"/>
      <c r="J33" s="149"/>
      <c r="K33" s="150"/>
      <c r="L33" s="150"/>
      <c r="M33" s="151"/>
      <c r="N33" s="23"/>
      <c r="O33" s="23"/>
      <c r="P33" s="23"/>
      <c r="Q33" s="23"/>
    </row>
    <row r="34" spans="1:17" ht="20.100000000000001" customHeight="1">
      <c r="A34" s="19"/>
      <c r="B34" s="262" t="s">
        <v>65</v>
      </c>
      <c r="C34" s="262"/>
      <c r="D34" s="262"/>
      <c r="E34" s="262"/>
      <c r="F34" s="262"/>
      <c r="G34" s="253" t="s">
        <v>74</v>
      </c>
      <c r="H34" s="253"/>
      <c r="I34" s="253"/>
      <c r="J34" s="253"/>
      <c r="K34" s="253"/>
      <c r="L34" s="253"/>
      <c r="M34" s="253"/>
      <c r="N34" s="23"/>
      <c r="O34" s="23"/>
      <c r="P34" s="23"/>
      <c r="Q34" s="23"/>
    </row>
    <row r="35" spans="1:17" ht="5.0999999999999996" customHeight="1">
      <c r="A35" s="19"/>
      <c r="B35" s="38"/>
      <c r="C35" s="38"/>
      <c r="D35" s="38"/>
      <c r="E35" s="38"/>
      <c r="F35" s="38"/>
      <c r="G35" s="39"/>
      <c r="H35" s="39"/>
      <c r="I35" s="39"/>
      <c r="J35" s="39"/>
      <c r="K35" s="39"/>
      <c r="L35" s="39"/>
      <c r="M35" s="39"/>
      <c r="N35" s="23"/>
      <c r="O35" s="23"/>
      <c r="P35" s="23"/>
      <c r="Q35" s="23"/>
    </row>
    <row r="36" spans="1:17" ht="20.100000000000001" customHeight="1">
      <c r="A36" s="19"/>
      <c r="B36" s="252" t="s">
        <v>106</v>
      </c>
      <c r="C36" s="252"/>
      <c r="D36" s="258" t="s">
        <v>107</v>
      </c>
      <c r="E36" s="258"/>
      <c r="F36" s="258"/>
      <c r="G36" s="258"/>
      <c r="H36" s="34">
        <v>2</v>
      </c>
      <c r="I36" s="36" t="s">
        <v>20</v>
      </c>
      <c r="J36" s="36" t="s">
        <v>26</v>
      </c>
      <c r="K36" s="253" t="s">
        <v>131</v>
      </c>
      <c r="L36" s="253"/>
      <c r="M36" s="253"/>
      <c r="N36" s="23"/>
      <c r="O36" s="23"/>
      <c r="P36" s="23"/>
      <c r="Q36" s="23"/>
    </row>
    <row r="37" spans="1:17" ht="18.95" customHeight="1">
      <c r="A37" s="19"/>
      <c r="B37" s="252" t="s">
        <v>108</v>
      </c>
      <c r="C37" s="252"/>
      <c r="D37" s="258" t="s">
        <v>117</v>
      </c>
      <c r="E37" s="258"/>
      <c r="F37" s="258"/>
      <c r="G37" s="258"/>
      <c r="H37" s="34">
        <v>1</v>
      </c>
      <c r="I37" s="36" t="s">
        <v>20</v>
      </c>
      <c r="J37" s="36" t="s">
        <v>26</v>
      </c>
      <c r="K37" s="257" t="s">
        <v>131</v>
      </c>
      <c r="L37" s="257"/>
      <c r="M37" s="257"/>
      <c r="N37" s="23"/>
      <c r="O37" s="23"/>
      <c r="P37" s="23"/>
      <c r="Q37" s="23"/>
    </row>
    <row r="38" spans="1:17" ht="18.95" customHeight="1">
      <c r="A38" s="19"/>
      <c r="B38" s="252" t="s">
        <v>109</v>
      </c>
      <c r="C38" s="252"/>
      <c r="D38" s="258" t="s">
        <v>118</v>
      </c>
      <c r="E38" s="258"/>
      <c r="F38" s="258"/>
      <c r="G38" s="258"/>
      <c r="H38" s="34">
        <v>1</v>
      </c>
      <c r="I38" s="36" t="s">
        <v>20</v>
      </c>
      <c r="J38" s="36" t="s">
        <v>26</v>
      </c>
      <c r="K38" s="257" t="s">
        <v>131</v>
      </c>
      <c r="L38" s="257"/>
      <c r="M38" s="257"/>
      <c r="N38" s="23"/>
      <c r="O38" s="23"/>
      <c r="P38" s="23"/>
      <c r="Q38" s="23"/>
    </row>
    <row r="39" spans="1:17" ht="18.95" customHeight="1">
      <c r="A39" s="19"/>
      <c r="B39" s="252" t="s">
        <v>110</v>
      </c>
      <c r="C39" s="252"/>
      <c r="D39" s="258" t="s">
        <v>119</v>
      </c>
      <c r="E39" s="258"/>
      <c r="F39" s="258"/>
      <c r="G39" s="258"/>
      <c r="H39" s="34">
        <v>0</v>
      </c>
      <c r="I39" s="36" t="s">
        <v>20</v>
      </c>
      <c r="J39" s="36" t="s">
        <v>26</v>
      </c>
      <c r="K39" s="257" t="s">
        <v>131</v>
      </c>
      <c r="L39" s="257"/>
      <c r="M39" s="257"/>
      <c r="N39" s="23"/>
      <c r="O39" s="23"/>
      <c r="P39" s="23"/>
      <c r="Q39" s="23"/>
    </row>
    <row r="40" spans="1:17" ht="18.95" customHeight="1">
      <c r="A40" s="19"/>
      <c r="B40" s="252"/>
      <c r="C40" s="252"/>
      <c r="D40" s="258" t="s">
        <v>120</v>
      </c>
      <c r="E40" s="258"/>
      <c r="F40" s="258"/>
      <c r="G40" s="258"/>
      <c r="H40" s="34">
        <v>4</v>
      </c>
      <c r="I40" s="36" t="s">
        <v>20</v>
      </c>
      <c r="J40" s="36" t="s">
        <v>26</v>
      </c>
      <c r="K40" s="257" t="s">
        <v>131</v>
      </c>
      <c r="L40" s="257"/>
      <c r="M40" s="257"/>
      <c r="N40" s="23"/>
      <c r="O40" s="23"/>
      <c r="P40" s="23"/>
      <c r="Q40" s="23"/>
    </row>
    <row r="41" spans="1:17" ht="18.95" customHeight="1">
      <c r="A41" s="19"/>
      <c r="B41" s="252" t="s">
        <v>122</v>
      </c>
      <c r="C41" s="252"/>
      <c r="D41" s="19" t="s">
        <v>121</v>
      </c>
      <c r="E41" s="19"/>
      <c r="F41" s="19"/>
      <c r="G41" s="19"/>
      <c r="H41" s="34">
        <v>9</v>
      </c>
      <c r="I41" s="36" t="s">
        <v>20</v>
      </c>
      <c r="J41" s="36" t="s">
        <v>26</v>
      </c>
      <c r="K41" s="257" t="s">
        <v>132</v>
      </c>
      <c r="L41" s="257"/>
      <c r="M41" s="257"/>
      <c r="N41" s="23"/>
      <c r="O41" s="23"/>
      <c r="P41" s="23"/>
      <c r="Q41" s="23"/>
    </row>
    <row r="42" spans="1:17" ht="18.95" customHeight="1">
      <c r="A42" s="247" t="s">
        <v>66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3"/>
      <c r="O42" s="23"/>
      <c r="P42" s="23"/>
      <c r="Q42" s="23"/>
    </row>
    <row r="43" spans="1:17" ht="18.95" customHeight="1">
      <c r="A43" s="19"/>
      <c r="B43" s="259" t="s">
        <v>67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3"/>
      <c r="O43" s="23"/>
      <c r="P43" s="23"/>
      <c r="Q43" s="23"/>
    </row>
    <row r="44" spans="1:17" ht="9.9499999999999993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3"/>
      <c r="O44" s="23"/>
      <c r="P44" s="23"/>
      <c r="Q44" s="23"/>
    </row>
    <row r="45" spans="1:17" ht="18.95" customHeight="1">
      <c r="A45" s="19"/>
      <c r="B45" s="251" t="s">
        <v>69</v>
      </c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3"/>
      <c r="O45" s="23"/>
      <c r="P45" s="23"/>
      <c r="Q45" s="23"/>
    </row>
    <row r="46" spans="1:17" ht="9.9499999999999993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3"/>
      <c r="O46" s="23"/>
      <c r="P46" s="23"/>
      <c r="Q46" s="23"/>
    </row>
    <row r="47" spans="1:17" ht="18.95" customHeight="1">
      <c r="A47" s="19"/>
      <c r="B47" s="19"/>
      <c r="C47" s="167"/>
      <c r="D47" s="250" t="s">
        <v>123</v>
      </c>
      <c r="E47" s="251"/>
      <c r="F47" s="251"/>
      <c r="G47" s="251"/>
      <c r="H47" s="167" t="s">
        <v>130</v>
      </c>
      <c r="I47" s="250" t="s">
        <v>71</v>
      </c>
      <c r="J47" s="251"/>
      <c r="K47" s="251"/>
      <c r="L47" s="251"/>
      <c r="M47" s="19"/>
      <c r="N47" s="23"/>
      <c r="O47" s="23"/>
      <c r="P47" s="23"/>
      <c r="Q47" s="23"/>
    </row>
    <row r="48" spans="1:17" ht="9.9499999999999993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3"/>
      <c r="O48" s="23"/>
      <c r="P48" s="23"/>
      <c r="Q48" s="23"/>
    </row>
    <row r="49" spans="1:17" ht="18.95" customHeight="1">
      <c r="A49" s="19"/>
      <c r="B49" s="19"/>
      <c r="C49" s="167"/>
      <c r="D49" s="250" t="s">
        <v>72</v>
      </c>
      <c r="E49" s="251"/>
      <c r="F49" s="251"/>
      <c r="G49" s="251"/>
      <c r="H49" s="167"/>
      <c r="I49" s="250" t="s">
        <v>73</v>
      </c>
      <c r="J49" s="251"/>
      <c r="K49" s="251"/>
      <c r="L49" s="251"/>
      <c r="M49" s="19"/>
      <c r="N49" s="23"/>
      <c r="O49" s="23"/>
      <c r="P49" s="23"/>
      <c r="Q49" s="23"/>
    </row>
    <row r="50" spans="1:17" ht="9.9499999999999993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3"/>
      <c r="O50" s="23"/>
      <c r="P50" s="23"/>
      <c r="Q50" s="23"/>
    </row>
    <row r="51" spans="1:17" ht="18.95" customHeight="1">
      <c r="A51" s="19"/>
      <c r="B51" s="251" t="s">
        <v>75</v>
      </c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3"/>
      <c r="O51" s="23"/>
      <c r="P51" s="23"/>
      <c r="Q51" s="23"/>
    </row>
    <row r="52" spans="1:17" ht="18" customHeight="1">
      <c r="A52" s="19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23"/>
      <c r="O52" s="23"/>
      <c r="P52" s="23"/>
      <c r="Q52" s="23"/>
    </row>
    <row r="53" spans="1:17" ht="18.95" customHeight="1">
      <c r="A53" s="19"/>
      <c r="B53" s="251" t="s">
        <v>76</v>
      </c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3"/>
      <c r="O53" s="23"/>
      <c r="P53" s="23"/>
      <c r="Q53" s="23"/>
    </row>
    <row r="54" spans="1:17" ht="9.9499999999999993" customHeight="1">
      <c r="A54" s="19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23"/>
      <c r="O54" s="23"/>
      <c r="P54" s="23"/>
      <c r="Q54" s="23"/>
    </row>
    <row r="55" spans="1:17" ht="18.95" customHeight="1">
      <c r="A55" s="19"/>
      <c r="B55" s="251" t="s">
        <v>77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3"/>
      <c r="O55" s="23"/>
      <c r="P55" s="23"/>
      <c r="Q55" s="23"/>
    </row>
    <row r="56" spans="1:17" ht="9.9499999999999993" customHeight="1">
      <c r="A56" s="19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23"/>
      <c r="O56" s="23"/>
      <c r="P56" s="23"/>
      <c r="Q56" s="23"/>
    </row>
    <row r="57" spans="1:17" ht="18.95" customHeight="1">
      <c r="A57" s="19"/>
      <c r="B57" s="155"/>
      <c r="C57" s="167"/>
      <c r="D57" s="250" t="s">
        <v>81</v>
      </c>
      <c r="E57" s="251"/>
      <c r="F57" s="251"/>
      <c r="G57" s="251"/>
      <c r="H57" s="167" t="s">
        <v>130</v>
      </c>
      <c r="I57" s="250" t="s">
        <v>82</v>
      </c>
      <c r="J57" s="251"/>
      <c r="K57" s="251"/>
      <c r="L57" s="251"/>
      <c r="M57" s="155"/>
      <c r="N57" s="23"/>
      <c r="O57" s="23"/>
      <c r="P57" s="23"/>
      <c r="Q57" s="23"/>
    </row>
    <row r="58" spans="1:17" ht="9.9499999999999993" customHeight="1">
      <c r="A58" s="19"/>
      <c r="B58" s="15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55"/>
      <c r="N58" s="23"/>
      <c r="O58" s="23"/>
      <c r="P58" s="23"/>
      <c r="Q58" s="23"/>
    </row>
    <row r="59" spans="1:17" ht="18.95" customHeight="1">
      <c r="A59" s="19"/>
      <c r="B59" s="155"/>
      <c r="C59" s="167"/>
      <c r="D59" s="250" t="s">
        <v>83</v>
      </c>
      <c r="E59" s="251"/>
      <c r="F59" s="251"/>
      <c r="G59" s="251"/>
      <c r="H59" s="167"/>
      <c r="I59" s="250" t="s">
        <v>84</v>
      </c>
      <c r="J59" s="251"/>
      <c r="K59" s="251"/>
      <c r="L59" s="251"/>
      <c r="M59" s="155"/>
      <c r="N59" s="23"/>
      <c r="O59" s="23"/>
      <c r="P59" s="23"/>
      <c r="Q59" s="23"/>
    </row>
    <row r="60" spans="1:17" ht="9.9499999999999993" customHeight="1">
      <c r="A60" s="19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23"/>
      <c r="O60" s="23"/>
      <c r="P60" s="23"/>
      <c r="Q60" s="23"/>
    </row>
    <row r="61" spans="1:17" ht="18.95" customHeight="1">
      <c r="A61" s="19"/>
      <c r="B61" s="251" t="s">
        <v>78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3"/>
      <c r="O61" s="23"/>
      <c r="P61" s="23"/>
      <c r="Q61" s="23"/>
    </row>
    <row r="62" spans="1:17" ht="9.9499999999999993" customHeight="1">
      <c r="A62" s="19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23"/>
      <c r="O62" s="23"/>
      <c r="P62" s="23"/>
      <c r="Q62" s="23"/>
    </row>
    <row r="63" spans="1:17" ht="18.95" customHeight="1">
      <c r="A63" s="19"/>
      <c r="B63" s="155"/>
      <c r="C63" s="167"/>
      <c r="D63" s="250" t="s">
        <v>85</v>
      </c>
      <c r="E63" s="251"/>
      <c r="F63" s="251"/>
      <c r="G63" s="251"/>
      <c r="H63" s="167" t="s">
        <v>130</v>
      </c>
      <c r="I63" s="250" t="s">
        <v>86</v>
      </c>
      <c r="J63" s="251"/>
      <c r="K63" s="251"/>
      <c r="L63" s="251"/>
      <c r="M63" s="155"/>
      <c r="N63" s="23"/>
      <c r="O63" s="23"/>
      <c r="P63" s="23"/>
      <c r="Q63" s="23"/>
    </row>
    <row r="64" spans="1:17" ht="9.9499999999999993" customHeight="1">
      <c r="A64" s="19"/>
      <c r="B64" s="155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55"/>
      <c r="N64" s="23"/>
      <c r="O64" s="23"/>
      <c r="P64" s="23"/>
      <c r="Q64" s="23"/>
    </row>
    <row r="65" spans="1:17" ht="18.95" customHeight="1">
      <c r="A65" s="19"/>
      <c r="B65" s="155"/>
      <c r="C65" s="167"/>
      <c r="D65" s="250" t="s">
        <v>87</v>
      </c>
      <c r="E65" s="251"/>
      <c r="F65" s="251"/>
      <c r="G65" s="251"/>
      <c r="H65" s="167"/>
      <c r="I65" s="250" t="s">
        <v>88</v>
      </c>
      <c r="J65" s="251"/>
      <c r="K65" s="251"/>
      <c r="L65" s="251"/>
      <c r="M65" s="155"/>
      <c r="N65" s="23"/>
      <c r="O65" s="23"/>
      <c r="P65" s="23"/>
      <c r="Q65" s="23"/>
    </row>
    <row r="66" spans="1:17" ht="9.9499999999999993" customHeight="1">
      <c r="A66" s="19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23"/>
      <c r="O66" s="23"/>
      <c r="P66" s="23"/>
      <c r="Q66" s="23"/>
    </row>
    <row r="67" spans="1:17" ht="18.95" customHeight="1">
      <c r="A67" s="19"/>
      <c r="B67" s="251" t="s">
        <v>124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3"/>
      <c r="O67" s="23"/>
      <c r="P67" s="23"/>
      <c r="Q67" s="23"/>
    </row>
    <row r="68" spans="1:17" ht="9.9499999999999993" customHeight="1">
      <c r="A68" s="19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23"/>
      <c r="O68" s="23"/>
      <c r="P68" s="23"/>
      <c r="Q68" s="23"/>
    </row>
    <row r="69" spans="1:17" ht="18.95" customHeight="1">
      <c r="A69" s="19"/>
      <c r="B69" s="254" t="s">
        <v>19</v>
      </c>
      <c r="C69" s="254"/>
      <c r="D69" s="254"/>
      <c r="E69" s="254"/>
      <c r="F69" s="254"/>
      <c r="G69" s="254"/>
      <c r="H69" s="254" t="s">
        <v>85</v>
      </c>
      <c r="I69" s="254" t="s">
        <v>86</v>
      </c>
      <c r="J69" s="256" t="s">
        <v>87</v>
      </c>
      <c r="K69" s="254" t="s">
        <v>88</v>
      </c>
      <c r="L69" s="37"/>
      <c r="M69" s="37"/>
      <c r="N69" s="23"/>
      <c r="O69" s="23"/>
      <c r="P69" s="23"/>
      <c r="Q69" s="23"/>
    </row>
    <row r="70" spans="1:17" ht="18.95" customHeight="1">
      <c r="A70" s="19"/>
      <c r="B70" s="254"/>
      <c r="C70" s="254"/>
      <c r="D70" s="254"/>
      <c r="E70" s="254"/>
      <c r="F70" s="254"/>
      <c r="G70" s="254"/>
      <c r="H70" s="254"/>
      <c r="I70" s="254"/>
      <c r="J70" s="256"/>
      <c r="K70" s="254"/>
      <c r="L70" s="155"/>
      <c r="M70" s="155"/>
      <c r="N70" s="23"/>
      <c r="O70" s="23"/>
      <c r="P70" s="23"/>
      <c r="Q70" s="23"/>
    </row>
    <row r="71" spans="1:17" ht="18.95" customHeight="1">
      <c r="A71" s="19"/>
      <c r="B71" s="255" t="s">
        <v>79</v>
      </c>
      <c r="C71" s="255"/>
      <c r="D71" s="255"/>
      <c r="E71" s="255"/>
      <c r="F71" s="255"/>
      <c r="G71" s="255"/>
      <c r="H71" s="167"/>
      <c r="I71" s="167" t="s">
        <v>130</v>
      </c>
      <c r="J71" s="167"/>
      <c r="K71" s="167"/>
      <c r="L71" s="155"/>
      <c r="M71" s="155"/>
      <c r="N71" s="23"/>
      <c r="O71" s="23"/>
      <c r="P71" s="23"/>
      <c r="Q71" s="23"/>
    </row>
    <row r="72" spans="1:17" ht="18.95" customHeight="1">
      <c r="A72" s="19"/>
      <c r="B72" s="255" t="s">
        <v>125</v>
      </c>
      <c r="C72" s="255"/>
      <c r="D72" s="255"/>
      <c r="E72" s="255"/>
      <c r="F72" s="255"/>
      <c r="G72" s="255"/>
      <c r="H72" s="168"/>
      <c r="I72" s="168" t="s">
        <v>130</v>
      </c>
      <c r="J72" s="168"/>
      <c r="K72" s="168"/>
      <c r="L72" s="19"/>
      <c r="M72" s="19"/>
      <c r="N72" s="23"/>
      <c r="O72" s="23"/>
      <c r="P72" s="23"/>
      <c r="Q72" s="23"/>
    </row>
    <row r="73" spans="1:17" ht="9.9499999999999993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3"/>
      <c r="O73" s="23"/>
      <c r="P73" s="23"/>
      <c r="Q73" s="23"/>
    </row>
    <row r="74" spans="1:17" ht="18.95" customHeight="1">
      <c r="A74" s="19"/>
      <c r="B74" s="251" t="s">
        <v>89</v>
      </c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3"/>
      <c r="O74" s="23"/>
      <c r="P74" s="23"/>
      <c r="Q74" s="23"/>
    </row>
    <row r="75" spans="1:17" ht="9.9499999999999993" customHeight="1">
      <c r="A75" s="19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23"/>
      <c r="O75" s="23"/>
      <c r="P75" s="23"/>
      <c r="Q75" s="23"/>
    </row>
    <row r="76" spans="1:17" ht="18.95" customHeight="1">
      <c r="A76" s="19"/>
      <c r="B76" s="155"/>
      <c r="C76" s="167"/>
      <c r="D76" s="250" t="s">
        <v>85</v>
      </c>
      <c r="E76" s="251"/>
      <c r="F76" s="251"/>
      <c r="G76" s="251"/>
      <c r="H76" s="167" t="s">
        <v>130</v>
      </c>
      <c r="I76" s="250" t="s">
        <v>86</v>
      </c>
      <c r="J76" s="251"/>
      <c r="K76" s="251"/>
      <c r="L76" s="251"/>
      <c r="M76" s="155"/>
      <c r="N76" s="23"/>
      <c r="O76" s="23"/>
      <c r="P76" s="23"/>
      <c r="Q76" s="23"/>
    </row>
    <row r="77" spans="1:17" ht="9.9499999999999993" customHeight="1">
      <c r="A77" s="19"/>
      <c r="B77" s="155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55"/>
      <c r="N77" s="23"/>
      <c r="O77" s="23"/>
      <c r="P77" s="23"/>
      <c r="Q77" s="23"/>
    </row>
    <row r="78" spans="1:17" ht="18.95" customHeight="1">
      <c r="A78" s="19"/>
      <c r="B78" s="155"/>
      <c r="C78" s="167"/>
      <c r="D78" s="250" t="s">
        <v>87</v>
      </c>
      <c r="E78" s="251"/>
      <c r="F78" s="251"/>
      <c r="G78" s="251"/>
      <c r="H78" s="167"/>
      <c r="I78" s="250" t="s">
        <v>88</v>
      </c>
      <c r="J78" s="251"/>
      <c r="K78" s="251"/>
      <c r="L78" s="251"/>
      <c r="M78" s="155"/>
      <c r="N78" s="23"/>
      <c r="O78" s="23"/>
      <c r="P78" s="23"/>
      <c r="Q78" s="23"/>
    </row>
    <row r="79" spans="1:17" ht="9.9499999999999993" customHeight="1">
      <c r="A79" s="19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23"/>
      <c r="O79" s="23"/>
      <c r="P79" s="23"/>
      <c r="Q79" s="23"/>
    </row>
    <row r="80" spans="1:17" ht="18.95" customHeight="1">
      <c r="A80" s="19"/>
      <c r="B80" s="252" t="s">
        <v>126</v>
      </c>
      <c r="C80" s="252"/>
      <c r="D80" s="252"/>
      <c r="E80" s="252"/>
      <c r="F80" s="156">
        <v>0</v>
      </c>
      <c r="G80" s="36" t="s">
        <v>20</v>
      </c>
      <c r="H80" s="36" t="s">
        <v>26</v>
      </c>
      <c r="I80" s="253" t="s">
        <v>131</v>
      </c>
      <c r="J80" s="253"/>
      <c r="K80" s="253"/>
      <c r="L80" s="253"/>
      <c r="M80" s="253"/>
      <c r="N80" s="23"/>
      <c r="O80" s="23"/>
      <c r="P80" s="23"/>
      <c r="Q80" s="23"/>
    </row>
    <row r="81" spans="1:17" ht="18.9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3"/>
      <c r="O81" s="23"/>
      <c r="P81" s="23"/>
      <c r="Q81" s="23"/>
    </row>
    <row r="82" spans="1:17" ht="18.9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23"/>
      <c r="O82" s="23"/>
      <c r="P82" s="23"/>
      <c r="Q82" s="23"/>
    </row>
    <row r="83" spans="1:17" ht="18.9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23"/>
      <c r="O83" s="23"/>
      <c r="P83" s="23"/>
      <c r="Q83" s="23"/>
    </row>
    <row r="84" spans="1:17" ht="18.95" customHeight="1">
      <c r="A84" s="19"/>
      <c r="B84" s="19"/>
      <c r="C84" s="19"/>
      <c r="D84" s="19"/>
      <c r="E84" s="19"/>
      <c r="F84" s="19"/>
      <c r="G84" s="19"/>
      <c r="H84" s="36" t="s">
        <v>127</v>
      </c>
      <c r="I84" s="253"/>
      <c r="J84" s="253"/>
      <c r="K84" s="253"/>
      <c r="L84" s="253"/>
      <c r="M84" s="19"/>
      <c r="N84" s="23"/>
      <c r="O84" s="23"/>
      <c r="P84" s="23"/>
      <c r="Q84" s="23"/>
    </row>
    <row r="85" spans="1:17" ht="18.95" customHeight="1">
      <c r="A85" s="19"/>
      <c r="B85" s="19"/>
      <c r="C85" s="19"/>
      <c r="D85" s="19"/>
      <c r="E85" s="19"/>
      <c r="F85" s="19"/>
      <c r="G85" s="19"/>
      <c r="H85" s="247" t="str">
        <f>"(" &amp; ตั้งค่า!C18 &amp; ")"</f>
        <v>(นายแสงสว่าง  เข็มทิพย์)</v>
      </c>
      <c r="I85" s="247"/>
      <c r="J85" s="247"/>
      <c r="K85" s="247"/>
      <c r="L85" s="247"/>
      <c r="M85" s="247"/>
      <c r="N85" s="23"/>
      <c r="O85" s="23"/>
      <c r="P85" s="23"/>
      <c r="Q85" s="23"/>
    </row>
    <row r="86" spans="1:17" ht="18.95" customHeight="1">
      <c r="A86" s="19"/>
      <c r="B86" s="19"/>
      <c r="C86" s="19"/>
      <c r="D86" s="19"/>
      <c r="E86" s="19"/>
      <c r="F86" s="19"/>
      <c r="G86" s="19"/>
      <c r="H86" s="248" t="str">
        <f xml:space="preserve"> ตั้งค่า!C19</f>
        <v>ครูประจำชั้น</v>
      </c>
      <c r="I86" s="247"/>
      <c r="J86" s="247"/>
      <c r="K86" s="247"/>
      <c r="L86" s="247"/>
      <c r="M86" s="247"/>
      <c r="N86" s="23"/>
      <c r="O86" s="23"/>
      <c r="P86" s="23"/>
      <c r="Q86" s="23"/>
    </row>
    <row r="87" spans="1:17" ht="18.95" customHeight="1">
      <c r="A87" s="19"/>
      <c r="B87" s="19"/>
      <c r="C87" s="19"/>
      <c r="D87" s="19"/>
      <c r="E87" s="19"/>
      <c r="F87" s="19"/>
      <c r="G87" s="19"/>
      <c r="H87" s="249">
        <f>ตั้งค่า!C17</f>
        <v>241730</v>
      </c>
      <c r="I87" s="249"/>
      <c r="J87" s="249"/>
      <c r="K87" s="249"/>
      <c r="L87" s="249"/>
      <c r="M87" s="249"/>
      <c r="N87" s="23"/>
      <c r="O87" s="23"/>
      <c r="P87" s="23"/>
      <c r="Q87" s="23"/>
    </row>
  </sheetData>
  <sheetProtection algorithmName="SHA-512" hashValue="xb24omVU4k+luK0z9saBSiVorPa2RSF1K8VJfgNUljTeAB1tQA2QCGTVOwKkDtyhVhKLosPoCkeZongShoE1LQ==" saltValue="bU8ZebemCEPs+3scXWmILQ==" spinCount="100000" sheet="1" objects="1" scenarios="1"/>
  <protectedRanges>
    <protectedRange sqref="C2 M2 K8:M32 G34 H36:H41 K36:M41 O4 O10 O12" name="ช่วง1"/>
    <protectedRange sqref="C47:C49 H47:H49 C57:C59 H57:H59 C63:C65 H63:H65 H71:K72 C76:C78 H76:H78 F80 I80" name="ช่วง2"/>
  </protectedRanges>
  <mergeCells count="89">
    <mergeCell ref="C14:J14"/>
    <mergeCell ref="A1:M1"/>
    <mergeCell ref="C2:I2"/>
    <mergeCell ref="B4:M4"/>
    <mergeCell ref="B5:L5"/>
    <mergeCell ref="C7:J7"/>
    <mergeCell ref="C8:J8"/>
    <mergeCell ref="C9:J9"/>
    <mergeCell ref="C10:J10"/>
    <mergeCell ref="C11:J11"/>
    <mergeCell ref="C12:J12"/>
    <mergeCell ref="C13:J13"/>
    <mergeCell ref="C26:J26"/>
    <mergeCell ref="C15:J15"/>
    <mergeCell ref="C16:J16"/>
    <mergeCell ref="C17:J17"/>
    <mergeCell ref="C18:J18"/>
    <mergeCell ref="C19:J19"/>
    <mergeCell ref="C20:J20"/>
    <mergeCell ref="C21:J21"/>
    <mergeCell ref="C22:J22"/>
    <mergeCell ref="C23:J23"/>
    <mergeCell ref="C24:J24"/>
    <mergeCell ref="C25:J25"/>
    <mergeCell ref="B37:C37"/>
    <mergeCell ref="D37:G37"/>
    <mergeCell ref="K37:M37"/>
    <mergeCell ref="C27:J27"/>
    <mergeCell ref="C28:J28"/>
    <mergeCell ref="C29:J29"/>
    <mergeCell ref="C30:J30"/>
    <mergeCell ref="C31:J31"/>
    <mergeCell ref="C32:J32"/>
    <mergeCell ref="B34:F34"/>
    <mergeCell ref="G34:M34"/>
    <mergeCell ref="B36:C36"/>
    <mergeCell ref="D36:G36"/>
    <mergeCell ref="K36:M36"/>
    <mergeCell ref="A42:M42"/>
    <mergeCell ref="B38:C38"/>
    <mergeCell ref="D38:G38"/>
    <mergeCell ref="K38:M38"/>
    <mergeCell ref="B39:C39"/>
    <mergeCell ref="D39:G39"/>
    <mergeCell ref="K39:M39"/>
    <mergeCell ref="B40:C40"/>
    <mergeCell ref="D40:G40"/>
    <mergeCell ref="K40:M40"/>
    <mergeCell ref="B41:C41"/>
    <mergeCell ref="K41:M41"/>
    <mergeCell ref="B43:M43"/>
    <mergeCell ref="B45:M45"/>
    <mergeCell ref="D47:G47"/>
    <mergeCell ref="I47:L47"/>
    <mergeCell ref="D49:G49"/>
    <mergeCell ref="I49:L49"/>
    <mergeCell ref="B67:M67"/>
    <mergeCell ref="B51:M51"/>
    <mergeCell ref="B53:M53"/>
    <mergeCell ref="B55:M55"/>
    <mergeCell ref="D57:G57"/>
    <mergeCell ref="I57:L57"/>
    <mergeCell ref="D59:G59"/>
    <mergeCell ref="I59:L59"/>
    <mergeCell ref="H85:M85"/>
    <mergeCell ref="H86:M86"/>
    <mergeCell ref="H87:M87"/>
    <mergeCell ref="B72:G72"/>
    <mergeCell ref="B74:M74"/>
    <mergeCell ref="D76:G76"/>
    <mergeCell ref="I76:L76"/>
    <mergeCell ref="D78:G78"/>
    <mergeCell ref="I78:L78"/>
    <mergeCell ref="N9:Q9"/>
    <mergeCell ref="N11:Q11"/>
    <mergeCell ref="B80:E80"/>
    <mergeCell ref="I80:M80"/>
    <mergeCell ref="I84:L84"/>
    <mergeCell ref="B69:G70"/>
    <mergeCell ref="H69:H70"/>
    <mergeCell ref="I69:I70"/>
    <mergeCell ref="J69:J70"/>
    <mergeCell ref="K69:K70"/>
    <mergeCell ref="B71:G71"/>
    <mergeCell ref="B61:M61"/>
    <mergeCell ref="D63:G63"/>
    <mergeCell ref="I63:L63"/>
    <mergeCell ref="D65:G65"/>
    <mergeCell ref="I65:L65"/>
  </mergeCell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List!$D$1:$D$60</xm:f>
          </x14:formula1>
          <xm:sqref>O4 O10 O12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ClassroomReport"/>
  <dimension ref="A1:S38"/>
  <sheetViews>
    <sheetView workbookViewId="0">
      <pane xSplit="15" ySplit="5" topLeftCell="P6" activePane="bottomRight" state="frozen"/>
      <selection pane="topRight" activeCell="P1" sqref="P1"/>
      <selection pane="bottomLeft" activeCell="A6" sqref="A6"/>
      <selection pane="bottomRight" activeCell="Q4" sqref="Q4"/>
    </sheetView>
  </sheetViews>
  <sheetFormatPr defaultColWidth="9" defaultRowHeight="21"/>
  <cols>
    <col min="1" max="2" width="5.5703125" style="33" customWidth="1"/>
    <col min="3" max="15" width="5.5703125" style="1" customWidth="1"/>
    <col min="16" max="16" width="9" style="1" customWidth="1"/>
    <col min="17" max="19" width="9" style="1"/>
    <col min="20" max="25" width="5.5703125" style="1" customWidth="1"/>
    <col min="26" max="16384" width="9" style="1"/>
  </cols>
  <sheetData>
    <row r="1" spans="1:19">
      <c r="A1" s="281" t="s">
        <v>158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2"/>
      <c r="Q1" s="22"/>
      <c r="R1" s="22"/>
      <c r="S1" s="22"/>
    </row>
    <row r="2" spans="1:19">
      <c r="A2" s="281" t="s">
        <v>1</v>
      </c>
      <c r="B2" s="281"/>
      <c r="C2" s="282" t="str">
        <f>ตั้งค่า!C12</f>
        <v>ชุมชนบ้านบุสามัคคีพัฒนา</v>
      </c>
      <c r="D2" s="282"/>
      <c r="E2" s="282"/>
      <c r="F2" s="282"/>
      <c r="G2" s="282"/>
      <c r="H2" s="282"/>
      <c r="I2" s="281" t="s">
        <v>22</v>
      </c>
      <c r="J2" s="281"/>
      <c r="K2" s="281"/>
      <c r="L2" s="282" t="str">
        <f>ตั้งค่า!C16</f>
        <v>นครราชสีมา เขต 2</v>
      </c>
      <c r="M2" s="282"/>
      <c r="N2" s="282"/>
      <c r="O2" s="282"/>
      <c r="P2" s="22"/>
      <c r="Q2" s="22"/>
      <c r="R2" s="22"/>
      <c r="S2" s="22"/>
    </row>
    <row r="3" spans="1:19">
      <c r="A3" s="281" t="s">
        <v>23</v>
      </c>
      <c r="B3" s="281"/>
      <c r="C3" s="290" t="str">
        <f>ตั้งค่า!C13</f>
        <v>หนองพลวง</v>
      </c>
      <c r="D3" s="290"/>
      <c r="E3" s="290"/>
      <c r="F3" s="281" t="s">
        <v>24</v>
      </c>
      <c r="G3" s="281"/>
      <c r="H3" s="292" t="str">
        <f>ตั้งค่า!C14</f>
        <v>จักราช</v>
      </c>
      <c r="I3" s="292"/>
      <c r="J3" s="292"/>
      <c r="K3" s="281" t="s">
        <v>4</v>
      </c>
      <c r="L3" s="281"/>
      <c r="M3" s="290" t="str">
        <f>ตั้งค่า!C15</f>
        <v>นครราชสีมา</v>
      </c>
      <c r="N3" s="290"/>
      <c r="O3" s="290"/>
      <c r="P3" s="22"/>
      <c r="Q3" s="22"/>
      <c r="R3" s="22"/>
      <c r="S3" s="22"/>
    </row>
    <row r="4" spans="1:19" ht="21" customHeight="1">
      <c r="A4" s="281" t="s">
        <v>6</v>
      </c>
      <c r="B4" s="281"/>
      <c r="C4" s="293">
        <f>ตั้งค่า!C17</f>
        <v>241730</v>
      </c>
      <c r="D4" s="293"/>
      <c r="E4" s="293"/>
      <c r="F4" s="70" t="s">
        <v>7</v>
      </c>
      <c r="G4" s="71" t="str">
        <f>ตั้งค่า!C9</f>
        <v>ม.1</v>
      </c>
      <c r="H4" s="281" t="s">
        <v>25</v>
      </c>
      <c r="I4" s="281"/>
      <c r="J4" s="291" t="str">
        <f>ตั้งค่า!C18</f>
        <v>นายแสงสว่าง  เข็มทิพย์</v>
      </c>
      <c r="K4" s="291"/>
      <c r="L4" s="291"/>
      <c r="M4" s="291"/>
      <c r="N4" s="291"/>
      <c r="O4" s="291"/>
      <c r="P4" s="40" t="s">
        <v>8</v>
      </c>
      <c r="Q4" s="30" t="s">
        <v>27</v>
      </c>
      <c r="R4" s="22"/>
      <c r="S4" s="22"/>
    </row>
    <row r="5" spans="1:19" ht="6.75" customHeight="1">
      <c r="A5" s="27"/>
      <c r="B5" s="60"/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1"/>
      <c r="P5" s="22"/>
      <c r="Q5" s="22"/>
      <c r="R5" s="22"/>
      <c r="S5" s="22"/>
    </row>
    <row r="6" spans="1:19" ht="21" customHeight="1">
      <c r="A6" s="287" t="s">
        <v>8</v>
      </c>
      <c r="B6" s="298" t="s">
        <v>136</v>
      </c>
      <c r="C6" s="298"/>
      <c r="D6" s="298"/>
      <c r="E6" s="298"/>
      <c r="F6" s="298"/>
      <c r="G6" s="256" t="s">
        <v>137</v>
      </c>
      <c r="H6" s="256" t="s">
        <v>150</v>
      </c>
      <c r="I6" s="268" t="s">
        <v>138</v>
      </c>
      <c r="J6" s="269"/>
      <c r="K6" s="269"/>
      <c r="L6" s="269"/>
      <c r="M6" s="269"/>
      <c r="N6" s="269"/>
      <c r="O6" s="299"/>
      <c r="P6" s="22"/>
      <c r="Q6" s="22"/>
      <c r="R6" s="22"/>
      <c r="S6" s="22"/>
    </row>
    <row r="7" spans="1:19" ht="21" customHeight="1">
      <c r="A7" s="288"/>
      <c r="B7" s="298">
        <v>1</v>
      </c>
      <c r="C7" s="298">
        <v>2</v>
      </c>
      <c r="D7" s="298">
        <v>3</v>
      </c>
      <c r="E7" s="298">
        <v>4</v>
      </c>
      <c r="F7" s="298">
        <v>5</v>
      </c>
      <c r="G7" s="256"/>
      <c r="H7" s="256"/>
      <c r="I7" s="300" t="s">
        <v>142</v>
      </c>
      <c r="J7" s="301"/>
      <c r="K7" s="300" t="s">
        <v>141</v>
      </c>
      <c r="L7" s="301"/>
      <c r="M7" s="304" t="s">
        <v>139</v>
      </c>
      <c r="N7" s="300" t="s">
        <v>140</v>
      </c>
      <c r="O7" s="301"/>
      <c r="P7" s="22"/>
      <c r="Q7" s="22"/>
      <c r="R7" s="22"/>
      <c r="S7" s="22"/>
    </row>
    <row r="8" spans="1:19" ht="18.95" customHeight="1">
      <c r="A8" s="289"/>
      <c r="B8" s="298"/>
      <c r="C8" s="298"/>
      <c r="D8" s="298"/>
      <c r="E8" s="298"/>
      <c r="F8" s="298"/>
      <c r="G8" s="256"/>
      <c r="H8" s="256"/>
      <c r="I8" s="302"/>
      <c r="J8" s="303"/>
      <c r="K8" s="302"/>
      <c r="L8" s="303"/>
      <c r="M8" s="305"/>
      <c r="N8" s="302"/>
      <c r="O8" s="303"/>
      <c r="P8" s="22"/>
      <c r="Q8" s="22"/>
      <c r="R8" s="22"/>
      <c r="S8" s="22"/>
    </row>
    <row r="9" spans="1:19" s="49" customFormat="1" ht="17.45" customHeight="1">
      <c r="A9" s="64">
        <v>1</v>
      </c>
      <c r="B9" s="64">
        <v>2</v>
      </c>
      <c r="C9" s="64">
        <v>1</v>
      </c>
      <c r="D9" s="64">
        <v>1</v>
      </c>
      <c r="E9" s="64">
        <v>0</v>
      </c>
      <c r="F9" s="64">
        <v>9</v>
      </c>
      <c r="G9" s="64">
        <v>4</v>
      </c>
      <c r="H9" s="64">
        <v>2</v>
      </c>
      <c r="I9" s="283" t="s">
        <v>131</v>
      </c>
      <c r="J9" s="284"/>
      <c r="K9" s="283" t="s">
        <v>143</v>
      </c>
      <c r="L9" s="284"/>
      <c r="M9" s="169" t="s">
        <v>130</v>
      </c>
      <c r="N9" s="294" t="s">
        <v>143</v>
      </c>
      <c r="O9" s="295"/>
      <c r="P9" s="63"/>
      <c r="Q9" s="63"/>
      <c r="R9" s="63"/>
      <c r="S9" s="63"/>
    </row>
    <row r="10" spans="1:19" s="49" customFormat="1" ht="17.45" customHeight="1">
      <c r="A10" s="65">
        <v>2</v>
      </c>
      <c r="B10" s="65">
        <v>1</v>
      </c>
      <c r="C10" s="65">
        <v>1</v>
      </c>
      <c r="D10" s="65">
        <v>5</v>
      </c>
      <c r="E10" s="65">
        <v>1</v>
      </c>
      <c r="F10" s="65">
        <v>6</v>
      </c>
      <c r="G10" s="65">
        <v>8</v>
      </c>
      <c r="H10" s="65">
        <v>0</v>
      </c>
      <c r="I10" s="285" t="s">
        <v>131</v>
      </c>
      <c r="J10" s="286"/>
      <c r="K10" s="285" t="s">
        <v>131</v>
      </c>
      <c r="L10" s="286"/>
      <c r="M10" s="170" t="s">
        <v>130</v>
      </c>
      <c r="N10" s="296" t="s">
        <v>131</v>
      </c>
      <c r="O10" s="297"/>
      <c r="P10" s="63"/>
      <c r="Q10" s="63"/>
      <c r="R10" s="63"/>
      <c r="S10" s="63"/>
    </row>
    <row r="11" spans="1:19" s="49" customFormat="1" ht="17.45" customHeight="1">
      <c r="A11" s="65">
        <v>3</v>
      </c>
      <c r="B11" s="65">
        <v>6</v>
      </c>
      <c r="C11" s="65">
        <v>0</v>
      </c>
      <c r="D11" s="65">
        <v>5</v>
      </c>
      <c r="E11" s="65">
        <v>2</v>
      </c>
      <c r="F11" s="65">
        <v>8</v>
      </c>
      <c r="G11" s="65">
        <v>13</v>
      </c>
      <c r="H11" s="65">
        <v>1</v>
      </c>
      <c r="I11" s="285" t="s">
        <v>131</v>
      </c>
      <c r="J11" s="286"/>
      <c r="K11" s="285" t="s">
        <v>143</v>
      </c>
      <c r="L11" s="286"/>
      <c r="M11" s="170" t="s">
        <v>130</v>
      </c>
      <c r="N11" s="296" t="s">
        <v>143</v>
      </c>
      <c r="O11" s="297"/>
      <c r="P11" s="63"/>
      <c r="Q11" s="63"/>
      <c r="R11" s="63"/>
      <c r="S11" s="63"/>
    </row>
    <row r="12" spans="1:19" s="49" customFormat="1" ht="17.45" customHeight="1">
      <c r="A12" s="65">
        <v>4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285" t="s">
        <v>131</v>
      </c>
      <c r="J12" s="286"/>
      <c r="K12" s="285" t="s">
        <v>131</v>
      </c>
      <c r="L12" s="286"/>
      <c r="M12" s="170"/>
      <c r="N12" s="296" t="s">
        <v>131</v>
      </c>
      <c r="O12" s="297"/>
      <c r="P12" s="63"/>
      <c r="Q12" s="63"/>
      <c r="R12" s="63"/>
      <c r="S12" s="63"/>
    </row>
    <row r="13" spans="1:19" s="49" customFormat="1" ht="17.45" customHeight="1">
      <c r="A13" s="65">
        <v>5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285" t="s">
        <v>131</v>
      </c>
      <c r="J13" s="286"/>
      <c r="K13" s="285" t="s">
        <v>131</v>
      </c>
      <c r="L13" s="286"/>
      <c r="M13" s="170"/>
      <c r="N13" s="296" t="s">
        <v>131</v>
      </c>
      <c r="O13" s="297"/>
      <c r="P13" s="63"/>
      <c r="Q13" s="63"/>
      <c r="R13" s="63"/>
      <c r="S13" s="63"/>
    </row>
    <row r="14" spans="1:19" s="49" customFormat="1" ht="17.45" customHeight="1">
      <c r="A14" s="65">
        <v>6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285" t="s">
        <v>131</v>
      </c>
      <c r="J14" s="286"/>
      <c r="K14" s="285" t="s">
        <v>131</v>
      </c>
      <c r="L14" s="286"/>
      <c r="M14" s="170"/>
      <c r="N14" s="296" t="s">
        <v>131</v>
      </c>
      <c r="O14" s="297"/>
      <c r="P14" s="63"/>
      <c r="Q14" s="63"/>
      <c r="R14" s="63"/>
      <c r="S14" s="63"/>
    </row>
    <row r="15" spans="1:19" s="49" customFormat="1" ht="17.45" customHeight="1">
      <c r="A15" s="65">
        <v>7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285" t="s">
        <v>131</v>
      </c>
      <c r="J15" s="286"/>
      <c r="K15" s="285" t="s">
        <v>131</v>
      </c>
      <c r="L15" s="286"/>
      <c r="M15" s="170"/>
      <c r="N15" s="296" t="s">
        <v>131</v>
      </c>
      <c r="O15" s="297"/>
      <c r="P15" s="63"/>
      <c r="Q15" s="63"/>
      <c r="R15" s="63"/>
      <c r="S15" s="63"/>
    </row>
    <row r="16" spans="1:19" s="49" customFormat="1" ht="17.45" customHeight="1">
      <c r="A16" s="65">
        <v>8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285" t="s">
        <v>131</v>
      </c>
      <c r="J16" s="286"/>
      <c r="K16" s="285" t="s">
        <v>131</v>
      </c>
      <c r="L16" s="286"/>
      <c r="M16" s="170"/>
      <c r="N16" s="296" t="s">
        <v>131</v>
      </c>
      <c r="O16" s="297"/>
      <c r="P16" s="63"/>
      <c r="Q16" s="63"/>
      <c r="R16" s="63"/>
      <c r="S16" s="63"/>
    </row>
    <row r="17" spans="1:19" s="49" customFormat="1" ht="17.45" customHeight="1">
      <c r="A17" s="65">
        <v>9</v>
      </c>
      <c r="B17" s="65" t="s">
        <v>149</v>
      </c>
      <c r="C17" s="65" t="s">
        <v>149</v>
      </c>
      <c r="D17" s="65" t="s">
        <v>149</v>
      </c>
      <c r="E17" s="65" t="s">
        <v>149</v>
      </c>
      <c r="F17" s="65" t="s">
        <v>149</v>
      </c>
      <c r="G17" s="65" t="s">
        <v>149</v>
      </c>
      <c r="H17" s="65" t="s">
        <v>149</v>
      </c>
      <c r="I17" s="285" t="s">
        <v>149</v>
      </c>
      <c r="J17" s="286"/>
      <c r="K17" s="285" t="s">
        <v>149</v>
      </c>
      <c r="L17" s="286"/>
      <c r="M17" s="170"/>
      <c r="N17" s="296" t="s">
        <v>149</v>
      </c>
      <c r="O17" s="297"/>
      <c r="P17" s="63"/>
      <c r="Q17" s="63"/>
      <c r="R17" s="63"/>
      <c r="S17" s="63"/>
    </row>
    <row r="18" spans="1:19" s="49" customFormat="1" ht="17.45" customHeight="1">
      <c r="A18" s="65">
        <v>10</v>
      </c>
      <c r="B18" s="69" t="s">
        <v>149</v>
      </c>
      <c r="C18" s="69" t="s">
        <v>149</v>
      </c>
      <c r="D18" s="65" t="s">
        <v>149</v>
      </c>
      <c r="E18" s="65" t="s">
        <v>149</v>
      </c>
      <c r="F18" s="65" t="s">
        <v>149</v>
      </c>
      <c r="G18" s="65" t="s">
        <v>149</v>
      </c>
      <c r="H18" s="65" t="s">
        <v>149</v>
      </c>
      <c r="I18" s="285" t="s">
        <v>149</v>
      </c>
      <c r="J18" s="286"/>
      <c r="K18" s="285" t="s">
        <v>149</v>
      </c>
      <c r="L18" s="286"/>
      <c r="M18" s="170"/>
      <c r="N18" s="296" t="s">
        <v>149</v>
      </c>
      <c r="O18" s="297"/>
      <c r="P18" s="63"/>
      <c r="Q18" s="63"/>
      <c r="R18" s="63"/>
      <c r="S18" s="63"/>
    </row>
    <row r="19" spans="1:19" s="49" customFormat="1" ht="17.45" customHeight="1">
      <c r="A19" s="65">
        <v>11</v>
      </c>
      <c r="B19" s="69" t="s">
        <v>149</v>
      </c>
      <c r="C19" s="69" t="s">
        <v>149</v>
      </c>
      <c r="D19" s="9" t="s">
        <v>149</v>
      </c>
      <c r="E19" s="9" t="s">
        <v>149</v>
      </c>
      <c r="F19" s="9" t="s">
        <v>149</v>
      </c>
      <c r="G19" s="9" t="s">
        <v>149</v>
      </c>
      <c r="H19" s="9" t="s">
        <v>149</v>
      </c>
      <c r="I19" s="285" t="s">
        <v>149</v>
      </c>
      <c r="J19" s="286"/>
      <c r="K19" s="285" t="s">
        <v>149</v>
      </c>
      <c r="L19" s="286"/>
      <c r="M19" s="170"/>
      <c r="N19" s="296" t="s">
        <v>149</v>
      </c>
      <c r="O19" s="297"/>
      <c r="P19" s="63"/>
      <c r="Q19" s="63"/>
      <c r="R19" s="63"/>
      <c r="S19" s="63"/>
    </row>
    <row r="20" spans="1:19" s="49" customFormat="1" ht="17.45" customHeight="1">
      <c r="A20" s="65">
        <v>12</v>
      </c>
      <c r="B20" s="65" t="s">
        <v>149</v>
      </c>
      <c r="C20" s="65" t="s">
        <v>149</v>
      </c>
      <c r="D20" s="65" t="s">
        <v>149</v>
      </c>
      <c r="E20" s="65" t="s">
        <v>149</v>
      </c>
      <c r="F20" s="65" t="s">
        <v>149</v>
      </c>
      <c r="G20" s="65" t="s">
        <v>149</v>
      </c>
      <c r="H20" s="65" t="s">
        <v>149</v>
      </c>
      <c r="I20" s="285" t="s">
        <v>149</v>
      </c>
      <c r="J20" s="286"/>
      <c r="K20" s="285" t="s">
        <v>149</v>
      </c>
      <c r="L20" s="286"/>
      <c r="M20" s="170"/>
      <c r="N20" s="296" t="s">
        <v>149</v>
      </c>
      <c r="O20" s="297"/>
      <c r="P20" s="63"/>
      <c r="Q20" s="63"/>
      <c r="R20" s="63"/>
      <c r="S20" s="63"/>
    </row>
    <row r="21" spans="1:19" s="49" customFormat="1" ht="17.45" customHeight="1">
      <c r="A21" s="65">
        <v>13</v>
      </c>
      <c r="B21" s="65" t="s">
        <v>149</v>
      </c>
      <c r="C21" s="65" t="s">
        <v>149</v>
      </c>
      <c r="D21" s="65" t="s">
        <v>149</v>
      </c>
      <c r="E21" s="65" t="s">
        <v>149</v>
      </c>
      <c r="F21" s="65" t="s">
        <v>149</v>
      </c>
      <c r="G21" s="65" t="s">
        <v>149</v>
      </c>
      <c r="H21" s="65" t="s">
        <v>149</v>
      </c>
      <c r="I21" s="285" t="s">
        <v>149</v>
      </c>
      <c r="J21" s="286"/>
      <c r="K21" s="285" t="s">
        <v>149</v>
      </c>
      <c r="L21" s="286"/>
      <c r="M21" s="170"/>
      <c r="N21" s="296" t="s">
        <v>149</v>
      </c>
      <c r="O21" s="297"/>
      <c r="P21" s="63"/>
      <c r="Q21" s="63"/>
      <c r="R21" s="63"/>
      <c r="S21" s="63"/>
    </row>
    <row r="22" spans="1:19" s="49" customFormat="1" ht="17.45" customHeight="1">
      <c r="A22" s="65">
        <v>14</v>
      </c>
      <c r="B22" s="65" t="s">
        <v>149</v>
      </c>
      <c r="C22" s="65" t="s">
        <v>149</v>
      </c>
      <c r="D22" s="65" t="s">
        <v>149</v>
      </c>
      <c r="E22" s="65" t="s">
        <v>149</v>
      </c>
      <c r="F22" s="65" t="s">
        <v>149</v>
      </c>
      <c r="G22" s="65" t="s">
        <v>149</v>
      </c>
      <c r="H22" s="65" t="s">
        <v>149</v>
      </c>
      <c r="I22" s="285" t="s">
        <v>149</v>
      </c>
      <c r="J22" s="286"/>
      <c r="K22" s="285" t="s">
        <v>149</v>
      </c>
      <c r="L22" s="286"/>
      <c r="M22" s="170"/>
      <c r="N22" s="296" t="s">
        <v>149</v>
      </c>
      <c r="O22" s="297"/>
      <c r="P22" s="63"/>
      <c r="Q22" s="63"/>
      <c r="R22" s="63"/>
      <c r="S22" s="63"/>
    </row>
    <row r="23" spans="1:19" s="49" customFormat="1" ht="17.45" customHeight="1">
      <c r="A23" s="65">
        <v>15</v>
      </c>
      <c r="B23" s="65" t="s">
        <v>149</v>
      </c>
      <c r="C23" s="65" t="s">
        <v>149</v>
      </c>
      <c r="D23" s="65" t="s">
        <v>149</v>
      </c>
      <c r="E23" s="65" t="s">
        <v>149</v>
      </c>
      <c r="F23" s="65" t="s">
        <v>149</v>
      </c>
      <c r="G23" s="65" t="s">
        <v>149</v>
      </c>
      <c r="H23" s="65" t="s">
        <v>149</v>
      </c>
      <c r="I23" s="285" t="s">
        <v>149</v>
      </c>
      <c r="J23" s="286"/>
      <c r="K23" s="285" t="s">
        <v>149</v>
      </c>
      <c r="L23" s="286"/>
      <c r="M23" s="170"/>
      <c r="N23" s="296" t="s">
        <v>149</v>
      </c>
      <c r="O23" s="297"/>
      <c r="P23" s="63"/>
      <c r="Q23" s="63"/>
      <c r="R23" s="63"/>
      <c r="S23" s="63"/>
    </row>
    <row r="24" spans="1:19" s="49" customFormat="1" ht="17.45" customHeight="1">
      <c r="A24" s="65">
        <v>16</v>
      </c>
      <c r="B24" s="65" t="s">
        <v>149</v>
      </c>
      <c r="C24" s="65" t="s">
        <v>149</v>
      </c>
      <c r="D24" s="65" t="s">
        <v>149</v>
      </c>
      <c r="E24" s="65" t="s">
        <v>149</v>
      </c>
      <c r="F24" s="65" t="s">
        <v>149</v>
      </c>
      <c r="G24" s="65" t="s">
        <v>149</v>
      </c>
      <c r="H24" s="65" t="s">
        <v>149</v>
      </c>
      <c r="I24" s="285" t="s">
        <v>149</v>
      </c>
      <c r="J24" s="286"/>
      <c r="K24" s="285" t="s">
        <v>149</v>
      </c>
      <c r="L24" s="286"/>
      <c r="M24" s="170"/>
      <c r="N24" s="296" t="s">
        <v>149</v>
      </c>
      <c r="O24" s="297"/>
      <c r="P24" s="63"/>
      <c r="Q24" s="63"/>
      <c r="R24" s="63"/>
      <c r="S24" s="63"/>
    </row>
    <row r="25" spans="1:19" s="49" customFormat="1" ht="17.45" customHeight="1">
      <c r="A25" s="65">
        <v>17</v>
      </c>
      <c r="B25" s="65" t="s">
        <v>149</v>
      </c>
      <c r="C25" s="65" t="s">
        <v>149</v>
      </c>
      <c r="D25" s="65" t="s">
        <v>149</v>
      </c>
      <c r="E25" s="65" t="s">
        <v>149</v>
      </c>
      <c r="F25" s="65" t="s">
        <v>149</v>
      </c>
      <c r="G25" s="65" t="s">
        <v>149</v>
      </c>
      <c r="H25" s="65" t="s">
        <v>149</v>
      </c>
      <c r="I25" s="285" t="s">
        <v>149</v>
      </c>
      <c r="J25" s="286"/>
      <c r="K25" s="285" t="s">
        <v>149</v>
      </c>
      <c r="L25" s="286"/>
      <c r="M25" s="170"/>
      <c r="N25" s="296" t="s">
        <v>149</v>
      </c>
      <c r="O25" s="297"/>
      <c r="P25" s="63"/>
      <c r="Q25" s="63"/>
      <c r="R25" s="63"/>
      <c r="S25" s="63"/>
    </row>
    <row r="26" spans="1:19" s="49" customFormat="1" ht="17.45" customHeight="1">
      <c r="A26" s="65">
        <v>18</v>
      </c>
      <c r="B26" s="65" t="s">
        <v>149</v>
      </c>
      <c r="C26" s="65" t="s">
        <v>149</v>
      </c>
      <c r="D26" s="65" t="s">
        <v>149</v>
      </c>
      <c r="E26" s="65" t="s">
        <v>149</v>
      </c>
      <c r="F26" s="65" t="s">
        <v>149</v>
      </c>
      <c r="G26" s="65" t="s">
        <v>149</v>
      </c>
      <c r="H26" s="65" t="s">
        <v>149</v>
      </c>
      <c r="I26" s="285" t="s">
        <v>149</v>
      </c>
      <c r="J26" s="286"/>
      <c r="K26" s="285" t="s">
        <v>149</v>
      </c>
      <c r="L26" s="286"/>
      <c r="M26" s="170"/>
      <c r="N26" s="296" t="s">
        <v>149</v>
      </c>
      <c r="O26" s="297"/>
      <c r="P26" s="63"/>
      <c r="Q26" s="63"/>
      <c r="R26" s="63"/>
      <c r="S26" s="63"/>
    </row>
    <row r="27" spans="1:19" s="49" customFormat="1" ht="17.45" customHeight="1">
      <c r="A27" s="65">
        <v>19</v>
      </c>
      <c r="B27" s="65" t="s">
        <v>149</v>
      </c>
      <c r="C27" s="65" t="s">
        <v>149</v>
      </c>
      <c r="D27" s="65" t="s">
        <v>149</v>
      </c>
      <c r="E27" s="65" t="s">
        <v>149</v>
      </c>
      <c r="F27" s="65" t="s">
        <v>149</v>
      </c>
      <c r="G27" s="65" t="s">
        <v>149</v>
      </c>
      <c r="H27" s="65" t="s">
        <v>149</v>
      </c>
      <c r="I27" s="285" t="s">
        <v>149</v>
      </c>
      <c r="J27" s="286"/>
      <c r="K27" s="285" t="s">
        <v>149</v>
      </c>
      <c r="L27" s="286"/>
      <c r="M27" s="170"/>
      <c r="N27" s="296" t="s">
        <v>149</v>
      </c>
      <c r="O27" s="297"/>
      <c r="P27" s="63"/>
      <c r="Q27" s="63"/>
      <c r="R27" s="63"/>
      <c r="S27" s="63"/>
    </row>
    <row r="28" spans="1:19" s="49" customFormat="1" ht="17.45" customHeight="1">
      <c r="A28" s="65">
        <v>20</v>
      </c>
      <c r="B28" s="65" t="s">
        <v>149</v>
      </c>
      <c r="C28" s="65" t="s">
        <v>149</v>
      </c>
      <c r="D28" s="65" t="s">
        <v>149</v>
      </c>
      <c r="E28" s="65" t="s">
        <v>149</v>
      </c>
      <c r="F28" s="65" t="s">
        <v>149</v>
      </c>
      <c r="G28" s="65" t="s">
        <v>149</v>
      </c>
      <c r="H28" s="65" t="s">
        <v>149</v>
      </c>
      <c r="I28" s="285" t="s">
        <v>149</v>
      </c>
      <c r="J28" s="286"/>
      <c r="K28" s="285" t="s">
        <v>149</v>
      </c>
      <c r="L28" s="286"/>
      <c r="M28" s="170"/>
      <c r="N28" s="296" t="s">
        <v>149</v>
      </c>
      <c r="O28" s="297"/>
      <c r="P28" s="63"/>
      <c r="Q28" s="63"/>
      <c r="R28" s="63"/>
      <c r="S28" s="63"/>
    </row>
    <row r="29" spans="1:19" s="49" customFormat="1" ht="17.45" customHeight="1">
      <c r="A29" s="65">
        <v>21</v>
      </c>
      <c r="B29" s="65" t="s">
        <v>149</v>
      </c>
      <c r="C29" s="65" t="s">
        <v>149</v>
      </c>
      <c r="D29" s="65" t="s">
        <v>149</v>
      </c>
      <c r="E29" s="65" t="s">
        <v>149</v>
      </c>
      <c r="F29" s="65" t="s">
        <v>149</v>
      </c>
      <c r="G29" s="65" t="s">
        <v>149</v>
      </c>
      <c r="H29" s="65" t="s">
        <v>149</v>
      </c>
      <c r="I29" s="285" t="s">
        <v>149</v>
      </c>
      <c r="J29" s="286"/>
      <c r="K29" s="285" t="s">
        <v>149</v>
      </c>
      <c r="L29" s="286"/>
      <c r="M29" s="170"/>
      <c r="N29" s="296" t="s">
        <v>149</v>
      </c>
      <c r="O29" s="297"/>
      <c r="P29" s="63"/>
      <c r="Q29" s="63"/>
      <c r="R29" s="63"/>
      <c r="S29" s="63"/>
    </row>
    <row r="30" spans="1:19" s="49" customFormat="1" ht="17.45" customHeight="1">
      <c r="A30" s="65">
        <v>22</v>
      </c>
      <c r="B30" s="65" t="s">
        <v>149</v>
      </c>
      <c r="C30" s="65" t="s">
        <v>149</v>
      </c>
      <c r="D30" s="65" t="s">
        <v>149</v>
      </c>
      <c r="E30" s="65" t="s">
        <v>149</v>
      </c>
      <c r="F30" s="65" t="s">
        <v>149</v>
      </c>
      <c r="G30" s="65" t="s">
        <v>149</v>
      </c>
      <c r="H30" s="65" t="s">
        <v>149</v>
      </c>
      <c r="I30" s="285" t="s">
        <v>149</v>
      </c>
      <c r="J30" s="286"/>
      <c r="K30" s="285" t="s">
        <v>149</v>
      </c>
      <c r="L30" s="286"/>
      <c r="M30" s="170"/>
      <c r="N30" s="296" t="s">
        <v>149</v>
      </c>
      <c r="O30" s="297"/>
      <c r="P30" s="63"/>
      <c r="Q30" s="63"/>
      <c r="R30" s="63"/>
      <c r="S30" s="63"/>
    </row>
    <row r="31" spans="1:19" s="49" customFormat="1" ht="17.45" customHeight="1">
      <c r="A31" s="65">
        <v>23</v>
      </c>
      <c r="B31" s="65" t="s">
        <v>149</v>
      </c>
      <c r="C31" s="65" t="s">
        <v>149</v>
      </c>
      <c r="D31" s="65" t="s">
        <v>149</v>
      </c>
      <c r="E31" s="65" t="s">
        <v>149</v>
      </c>
      <c r="F31" s="65" t="s">
        <v>149</v>
      </c>
      <c r="G31" s="65" t="s">
        <v>149</v>
      </c>
      <c r="H31" s="65" t="s">
        <v>149</v>
      </c>
      <c r="I31" s="285" t="s">
        <v>149</v>
      </c>
      <c r="J31" s="286"/>
      <c r="K31" s="285" t="s">
        <v>149</v>
      </c>
      <c r="L31" s="286"/>
      <c r="M31" s="170"/>
      <c r="N31" s="296" t="s">
        <v>149</v>
      </c>
      <c r="O31" s="297"/>
      <c r="P31" s="63"/>
      <c r="Q31" s="63"/>
      <c r="R31" s="63"/>
      <c r="S31" s="63"/>
    </row>
    <row r="32" spans="1:19" s="49" customFormat="1" ht="17.45" customHeight="1">
      <c r="A32" s="65">
        <v>24</v>
      </c>
      <c r="B32" s="65" t="s">
        <v>149</v>
      </c>
      <c r="C32" s="65" t="s">
        <v>149</v>
      </c>
      <c r="D32" s="65" t="s">
        <v>149</v>
      </c>
      <c r="E32" s="65" t="s">
        <v>149</v>
      </c>
      <c r="F32" s="65" t="s">
        <v>149</v>
      </c>
      <c r="G32" s="65" t="s">
        <v>149</v>
      </c>
      <c r="H32" s="65" t="s">
        <v>149</v>
      </c>
      <c r="I32" s="285" t="s">
        <v>149</v>
      </c>
      <c r="J32" s="286"/>
      <c r="K32" s="285" t="s">
        <v>149</v>
      </c>
      <c r="L32" s="286"/>
      <c r="M32" s="170"/>
      <c r="N32" s="296" t="s">
        <v>149</v>
      </c>
      <c r="O32" s="297"/>
      <c r="P32" s="63"/>
      <c r="Q32" s="63"/>
      <c r="R32" s="63"/>
      <c r="S32" s="63"/>
    </row>
    <row r="33" spans="1:19" s="49" customFormat="1" ht="17.45" customHeight="1">
      <c r="A33" s="65">
        <v>25</v>
      </c>
      <c r="B33" s="65" t="s">
        <v>149</v>
      </c>
      <c r="C33" s="65" t="s">
        <v>149</v>
      </c>
      <c r="D33" s="65" t="s">
        <v>149</v>
      </c>
      <c r="E33" s="65" t="s">
        <v>149</v>
      </c>
      <c r="F33" s="65" t="s">
        <v>149</v>
      </c>
      <c r="G33" s="65" t="s">
        <v>149</v>
      </c>
      <c r="H33" s="65" t="s">
        <v>149</v>
      </c>
      <c r="I33" s="285" t="s">
        <v>149</v>
      </c>
      <c r="J33" s="286"/>
      <c r="K33" s="285" t="s">
        <v>149</v>
      </c>
      <c r="L33" s="286"/>
      <c r="M33" s="170"/>
      <c r="N33" s="296" t="s">
        <v>149</v>
      </c>
      <c r="O33" s="297"/>
      <c r="P33" s="63"/>
      <c r="Q33" s="63"/>
      <c r="R33" s="63"/>
      <c r="S33" s="63"/>
    </row>
    <row r="34" spans="1:19" s="49" customFormat="1" ht="17.45" customHeight="1">
      <c r="A34" s="65">
        <v>26</v>
      </c>
      <c r="B34" s="65" t="s">
        <v>149</v>
      </c>
      <c r="C34" s="65" t="s">
        <v>149</v>
      </c>
      <c r="D34" s="65" t="s">
        <v>149</v>
      </c>
      <c r="E34" s="65" t="s">
        <v>149</v>
      </c>
      <c r="F34" s="65" t="s">
        <v>149</v>
      </c>
      <c r="G34" s="65" t="s">
        <v>149</v>
      </c>
      <c r="H34" s="65" t="s">
        <v>149</v>
      </c>
      <c r="I34" s="285" t="s">
        <v>149</v>
      </c>
      <c r="J34" s="286"/>
      <c r="K34" s="285" t="s">
        <v>149</v>
      </c>
      <c r="L34" s="286"/>
      <c r="M34" s="170"/>
      <c r="N34" s="296" t="s">
        <v>149</v>
      </c>
      <c r="O34" s="297"/>
      <c r="P34" s="63"/>
      <c r="Q34" s="63"/>
      <c r="R34" s="63"/>
      <c r="S34" s="63"/>
    </row>
    <row r="35" spans="1:19" s="49" customFormat="1" ht="17.45" customHeight="1">
      <c r="A35" s="65">
        <v>27</v>
      </c>
      <c r="B35" s="65" t="s">
        <v>149</v>
      </c>
      <c r="C35" s="65" t="s">
        <v>149</v>
      </c>
      <c r="D35" s="65" t="s">
        <v>149</v>
      </c>
      <c r="E35" s="65" t="s">
        <v>149</v>
      </c>
      <c r="F35" s="65" t="s">
        <v>149</v>
      </c>
      <c r="G35" s="65" t="s">
        <v>149</v>
      </c>
      <c r="H35" s="65" t="s">
        <v>149</v>
      </c>
      <c r="I35" s="285" t="s">
        <v>149</v>
      </c>
      <c r="J35" s="286"/>
      <c r="K35" s="285" t="s">
        <v>149</v>
      </c>
      <c r="L35" s="286"/>
      <c r="M35" s="170"/>
      <c r="N35" s="296" t="s">
        <v>149</v>
      </c>
      <c r="O35" s="297"/>
      <c r="P35" s="63"/>
      <c r="Q35" s="63"/>
      <c r="R35" s="63"/>
      <c r="S35" s="63"/>
    </row>
    <row r="36" spans="1:19" s="49" customFormat="1" ht="17.45" customHeight="1">
      <c r="A36" s="65">
        <v>28</v>
      </c>
      <c r="B36" s="65" t="s">
        <v>149</v>
      </c>
      <c r="C36" s="65" t="s">
        <v>149</v>
      </c>
      <c r="D36" s="65" t="s">
        <v>149</v>
      </c>
      <c r="E36" s="65" t="s">
        <v>149</v>
      </c>
      <c r="F36" s="65" t="s">
        <v>149</v>
      </c>
      <c r="G36" s="65" t="s">
        <v>149</v>
      </c>
      <c r="H36" s="65" t="s">
        <v>149</v>
      </c>
      <c r="I36" s="285" t="s">
        <v>149</v>
      </c>
      <c r="J36" s="286"/>
      <c r="K36" s="285" t="s">
        <v>149</v>
      </c>
      <c r="L36" s="286"/>
      <c r="M36" s="170"/>
      <c r="N36" s="296" t="s">
        <v>149</v>
      </c>
      <c r="O36" s="297"/>
      <c r="P36" s="63"/>
      <c r="Q36" s="63"/>
      <c r="R36" s="63"/>
      <c r="S36" s="63"/>
    </row>
    <row r="37" spans="1:19" s="49" customFormat="1" ht="17.45" customHeight="1">
      <c r="A37" s="65">
        <v>29</v>
      </c>
      <c r="B37" s="65" t="s">
        <v>149</v>
      </c>
      <c r="C37" s="65" t="s">
        <v>149</v>
      </c>
      <c r="D37" s="65" t="s">
        <v>149</v>
      </c>
      <c r="E37" s="65" t="s">
        <v>149</v>
      </c>
      <c r="F37" s="65" t="s">
        <v>149</v>
      </c>
      <c r="G37" s="65" t="s">
        <v>149</v>
      </c>
      <c r="H37" s="65" t="s">
        <v>149</v>
      </c>
      <c r="I37" s="285" t="s">
        <v>149</v>
      </c>
      <c r="J37" s="286"/>
      <c r="K37" s="285" t="s">
        <v>149</v>
      </c>
      <c r="L37" s="286"/>
      <c r="M37" s="170"/>
      <c r="N37" s="296" t="s">
        <v>149</v>
      </c>
      <c r="O37" s="297"/>
      <c r="P37" s="63"/>
      <c r="Q37" s="63"/>
      <c r="R37" s="63"/>
      <c r="S37" s="63"/>
    </row>
    <row r="38" spans="1:19" s="49" customFormat="1" ht="17.45" customHeight="1">
      <c r="A38" s="41">
        <v>30</v>
      </c>
      <c r="B38" s="41" t="s">
        <v>149</v>
      </c>
      <c r="C38" s="41" t="s">
        <v>149</v>
      </c>
      <c r="D38" s="41" t="s">
        <v>149</v>
      </c>
      <c r="E38" s="41" t="s">
        <v>149</v>
      </c>
      <c r="F38" s="41" t="s">
        <v>149</v>
      </c>
      <c r="G38" s="41" t="s">
        <v>149</v>
      </c>
      <c r="H38" s="41" t="s">
        <v>149</v>
      </c>
      <c r="I38" s="306" t="s">
        <v>149</v>
      </c>
      <c r="J38" s="307"/>
      <c r="K38" s="306" t="s">
        <v>149</v>
      </c>
      <c r="L38" s="307"/>
      <c r="M38" s="171"/>
      <c r="N38" s="308" t="s">
        <v>149</v>
      </c>
      <c r="O38" s="309"/>
      <c r="P38" s="63"/>
      <c r="Q38" s="63"/>
      <c r="R38" s="63"/>
      <c r="S38" s="63"/>
    </row>
  </sheetData>
  <sheetProtection algorithmName="SHA-512" hashValue="iyP7VRzWauYM/FCp6CksEOi/jtlxU81i90UZB9veC/wFkn9wPdO5wgeXojIciR27m77aEjfUAQrs2kRAGJfhsw==" saltValue="qObc3i0xlt9reqzKqzP8zg==" spinCount="100000" sheet="1" objects="1" scenarios="1"/>
  <protectedRanges>
    <protectedRange sqref="A9:O38 Q4" name="ช่วง1"/>
  </protectedRanges>
  <mergeCells count="119">
    <mergeCell ref="I37:J37"/>
    <mergeCell ref="K37:L37"/>
    <mergeCell ref="N37:O37"/>
    <mergeCell ref="I38:J38"/>
    <mergeCell ref="K38:L38"/>
    <mergeCell ref="N38:O38"/>
    <mergeCell ref="I34:J34"/>
    <mergeCell ref="N34:O34"/>
    <mergeCell ref="I35:J35"/>
    <mergeCell ref="N35:O35"/>
    <mergeCell ref="I36:J36"/>
    <mergeCell ref="N36:O36"/>
    <mergeCell ref="K34:L34"/>
    <mergeCell ref="K35:L35"/>
    <mergeCell ref="K36:L36"/>
    <mergeCell ref="I31:J31"/>
    <mergeCell ref="N31:O31"/>
    <mergeCell ref="I32:J32"/>
    <mergeCell ref="N32:O32"/>
    <mergeCell ref="I33:J33"/>
    <mergeCell ref="N33:O33"/>
    <mergeCell ref="I28:J28"/>
    <mergeCell ref="N28:O28"/>
    <mergeCell ref="I29:J29"/>
    <mergeCell ref="N29:O29"/>
    <mergeCell ref="I30:J30"/>
    <mergeCell ref="N30:O30"/>
    <mergeCell ref="K33:L33"/>
    <mergeCell ref="K28:L28"/>
    <mergeCell ref="K29:L29"/>
    <mergeCell ref="K30:L30"/>
    <mergeCell ref="K31:L31"/>
    <mergeCell ref="K32:L32"/>
    <mergeCell ref="I26:J26"/>
    <mergeCell ref="K26:L26"/>
    <mergeCell ref="N26:O26"/>
    <mergeCell ref="I27:J27"/>
    <mergeCell ref="N27:O27"/>
    <mergeCell ref="I24:J24"/>
    <mergeCell ref="K24:L24"/>
    <mergeCell ref="N24:O24"/>
    <mergeCell ref="I25:J25"/>
    <mergeCell ref="K25:L25"/>
    <mergeCell ref="N25:O25"/>
    <mergeCell ref="K27:L27"/>
    <mergeCell ref="I21:J21"/>
    <mergeCell ref="N21:O21"/>
    <mergeCell ref="I22:J22"/>
    <mergeCell ref="N22:O22"/>
    <mergeCell ref="I23:J23"/>
    <mergeCell ref="N23:O23"/>
    <mergeCell ref="I18:J18"/>
    <mergeCell ref="N18:O18"/>
    <mergeCell ref="I19:J19"/>
    <mergeCell ref="N19:O19"/>
    <mergeCell ref="I20:J20"/>
    <mergeCell ref="N20:O20"/>
    <mergeCell ref="K18:L18"/>
    <mergeCell ref="K19:L19"/>
    <mergeCell ref="K20:L20"/>
    <mergeCell ref="K21:L21"/>
    <mergeCell ref="K22:L22"/>
    <mergeCell ref="K23:L23"/>
    <mergeCell ref="I15:J15"/>
    <mergeCell ref="N15:O15"/>
    <mergeCell ref="I16:J16"/>
    <mergeCell ref="N16:O16"/>
    <mergeCell ref="I17:J17"/>
    <mergeCell ref="N17:O17"/>
    <mergeCell ref="I12:J12"/>
    <mergeCell ref="N12:O12"/>
    <mergeCell ref="I13:J13"/>
    <mergeCell ref="N13:O13"/>
    <mergeCell ref="I14:J14"/>
    <mergeCell ref="N14:O14"/>
    <mergeCell ref="K13:L13"/>
    <mergeCell ref="K14:L14"/>
    <mergeCell ref="K15:L15"/>
    <mergeCell ref="K16:L16"/>
    <mergeCell ref="K17:L17"/>
    <mergeCell ref="I11:J11"/>
    <mergeCell ref="N11:O11"/>
    <mergeCell ref="B6:F6"/>
    <mergeCell ref="I6:O6"/>
    <mergeCell ref="I7:J8"/>
    <mergeCell ref="K7:L8"/>
    <mergeCell ref="M7:M8"/>
    <mergeCell ref="N7:O8"/>
    <mergeCell ref="D7:D8"/>
    <mergeCell ref="E7:E8"/>
    <mergeCell ref="F7:F8"/>
    <mergeCell ref="G6:G8"/>
    <mergeCell ref="H6:H8"/>
    <mergeCell ref="B7:B8"/>
    <mergeCell ref="C7:C8"/>
    <mergeCell ref="A2:B2"/>
    <mergeCell ref="I2:K2"/>
    <mergeCell ref="L2:O2"/>
    <mergeCell ref="A1:O1"/>
    <mergeCell ref="C2:H2"/>
    <mergeCell ref="K9:L9"/>
    <mergeCell ref="K10:L10"/>
    <mergeCell ref="K11:L11"/>
    <mergeCell ref="K12:L12"/>
    <mergeCell ref="A6:A8"/>
    <mergeCell ref="M3:O3"/>
    <mergeCell ref="A4:B4"/>
    <mergeCell ref="H4:I4"/>
    <mergeCell ref="J4:O4"/>
    <mergeCell ref="F3:G3"/>
    <mergeCell ref="K3:L3"/>
    <mergeCell ref="C3:E3"/>
    <mergeCell ref="H3:J3"/>
    <mergeCell ref="A3:B3"/>
    <mergeCell ref="C4:E4"/>
    <mergeCell ref="I9:J9"/>
    <mergeCell ref="N9:O9"/>
    <mergeCell ref="I10:J10"/>
    <mergeCell ref="N10:O10"/>
  </mergeCells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List!$E$2:$E$3</xm:f>
          </x14:formula1>
          <xm:sqref>Q4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5</vt:i4>
      </vt:variant>
    </vt:vector>
  </HeadingPairs>
  <TitlesOfParts>
    <vt:vector size="15" baseType="lpstr">
      <vt:lpstr>List</vt:lpstr>
      <vt:lpstr>ตั้งค่า</vt:lpstr>
      <vt:lpstr>รายชื่อ</vt:lpstr>
      <vt:lpstr>กรอกแบบประเมิน</vt:lpstr>
      <vt:lpstr>การแปรผล</vt:lpstr>
      <vt:lpstr>แบบฟอร์มSDQ(ว่าง)</vt:lpstr>
      <vt:lpstr>01-ปก</vt:lpstr>
      <vt:lpstr>02-ผลการประเมินรายบุคคล</vt:lpstr>
      <vt:lpstr>03-สรุปผลประเมินรายชั้น</vt:lpstr>
      <vt:lpstr>04-สรุปผลทั้งหมด</vt:lpstr>
      <vt:lpstr>'01-ปก'!Print_Area</vt:lpstr>
      <vt:lpstr>'02-ผลการประเมินรายบุคคล'!Print_Area</vt:lpstr>
      <vt:lpstr>'03-สรุปผลประเมินรายชั้น'!Print_Area</vt:lpstr>
      <vt:lpstr>'04-สรุปผลทั้งหมด'!Print_Area</vt:lpstr>
      <vt:lpstr>'แบบฟอร์มSDQ(ว่าง)'!Print_Area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Windows User</cp:lastModifiedBy>
  <cp:lastPrinted>2017-07-04T13:08:13Z</cp:lastPrinted>
  <dcterms:created xsi:type="dcterms:W3CDTF">2017-03-18T06:13:47Z</dcterms:created>
  <dcterms:modified xsi:type="dcterms:W3CDTF">2018-10-04T02:55:07Z</dcterms:modified>
</cp:coreProperties>
</file>